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otrpurchala/Desktop/"/>
    </mc:Choice>
  </mc:AlternateContent>
  <xr:revisionPtr revIDLastSave="0" documentId="13_ncr:1_{8793BAD4-7CD3-0D4B-8B6D-5338BBFC7119}" xr6:coauthVersionLast="47" xr6:coauthVersionMax="47" xr10:uidLastSave="{00000000-0000-0000-0000-000000000000}"/>
  <bookViews>
    <workbookView xWindow="0" yWindow="660" windowWidth="30240" windowHeight="17760" activeTab="3" xr2:uid="{DFC4D0E7-5745-5745-9E47-235D5F71E6C9}"/>
  </bookViews>
  <sheets>
    <sheet name="DOROŚLI ST" sheetId="1" r:id="rId1"/>
    <sheet name="DOROŚLI LA" sheetId="2" r:id="rId2"/>
    <sheet name="MŁODZIEŻ ST" sheetId="5" r:id="rId3"/>
    <sheet name="MŁODZIEŻ LA" sheetId="6" r:id="rId4"/>
    <sheet name="JUNIORZY STARSI ST" sheetId="8" r:id="rId5"/>
    <sheet name="JUNIORZY STARSI LA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10" l="1"/>
  <c r="AI6" i="10"/>
  <c r="AI7" i="10"/>
  <c r="AI8" i="10"/>
  <c r="AI9" i="10"/>
  <c r="AI10" i="10"/>
  <c r="AI11" i="10"/>
  <c r="AI12" i="10"/>
  <c r="AI13" i="10"/>
  <c r="AI14" i="10"/>
  <c r="AI15" i="10"/>
  <c r="AI16" i="10"/>
  <c r="AI17" i="10"/>
  <c r="AI18" i="10"/>
  <c r="AI19" i="10"/>
  <c r="AI20" i="10"/>
  <c r="AI21" i="10"/>
  <c r="AI22" i="10"/>
  <c r="AI23" i="10"/>
  <c r="AI24" i="10"/>
  <c r="AI25" i="10"/>
  <c r="AI26" i="10"/>
  <c r="AI27" i="10"/>
  <c r="AI28" i="10"/>
  <c r="AI29" i="10"/>
  <c r="AI30" i="10"/>
  <c r="AI31" i="10"/>
  <c r="AI32" i="10"/>
  <c r="AI33" i="10"/>
  <c r="AI34" i="10"/>
  <c r="AI36" i="10"/>
  <c r="AI37" i="10"/>
  <c r="AI38" i="10"/>
  <c r="AI39" i="10"/>
  <c r="AI40" i="10"/>
  <c r="AI41" i="10"/>
  <c r="AI42" i="10"/>
  <c r="AI43" i="10"/>
  <c r="AI44" i="10"/>
  <c r="AI45" i="10"/>
  <c r="AI46" i="10"/>
  <c r="AI47" i="10"/>
  <c r="AI48" i="10"/>
  <c r="AI49" i="10"/>
  <c r="AI50" i="10"/>
  <c r="AI51" i="10"/>
  <c r="AI52" i="10"/>
  <c r="AI53" i="10"/>
  <c r="AI54" i="10"/>
  <c r="AI55" i="10"/>
  <c r="AI56" i="10"/>
  <c r="AI57" i="10"/>
  <c r="AI58" i="10"/>
  <c r="AI59" i="10"/>
  <c r="AI60" i="10"/>
  <c r="AI61" i="10"/>
  <c r="AI62" i="10"/>
  <c r="AI63" i="10"/>
  <c r="AI64" i="10"/>
  <c r="AI65" i="10"/>
  <c r="AI66" i="10"/>
  <c r="AI67" i="10"/>
  <c r="AD5" i="10"/>
  <c r="AD6" i="10"/>
  <c r="AD7" i="10"/>
  <c r="AD8" i="10"/>
  <c r="AD9" i="10"/>
  <c r="AD10" i="10"/>
  <c r="AD11" i="10"/>
  <c r="AD12" i="10"/>
  <c r="AD13" i="10"/>
  <c r="AD14" i="10"/>
  <c r="AD15" i="10"/>
  <c r="AD16" i="10"/>
  <c r="AD17" i="10"/>
  <c r="AD18" i="10"/>
  <c r="AD19" i="10"/>
  <c r="AD20" i="10"/>
  <c r="AD21" i="10"/>
  <c r="AD22" i="10"/>
  <c r="AD23" i="10"/>
  <c r="AD24" i="10"/>
  <c r="AD25" i="10"/>
  <c r="AD26" i="10"/>
  <c r="AD27" i="10"/>
  <c r="AD28" i="10"/>
  <c r="AD29" i="10"/>
  <c r="AD30" i="10"/>
  <c r="AD31" i="10"/>
  <c r="AD32" i="10"/>
  <c r="AD33" i="10"/>
  <c r="AD34" i="10"/>
  <c r="AD35" i="10"/>
  <c r="AD36" i="10"/>
  <c r="AD37" i="10"/>
  <c r="AD38" i="10"/>
  <c r="AD39" i="10"/>
  <c r="AD40" i="10"/>
  <c r="AD41" i="10"/>
  <c r="AD42" i="10"/>
  <c r="AD43" i="10"/>
  <c r="AD44" i="10"/>
  <c r="AD45" i="10"/>
  <c r="AD46" i="10"/>
  <c r="AD47" i="10"/>
  <c r="AD48" i="10"/>
  <c r="AD49" i="10"/>
  <c r="AD50" i="10"/>
  <c r="AD51" i="10"/>
  <c r="AD52" i="10"/>
  <c r="AD53" i="10"/>
  <c r="AD54" i="10"/>
  <c r="AD55" i="10"/>
  <c r="AD56" i="10"/>
  <c r="AD57" i="10"/>
  <c r="AD58" i="10"/>
  <c r="AD59" i="10"/>
  <c r="AD60" i="10"/>
  <c r="AD61" i="10"/>
  <c r="AD62" i="10"/>
  <c r="AD63" i="10"/>
  <c r="AD64" i="10"/>
  <c r="AD65" i="10"/>
  <c r="AD66" i="10"/>
  <c r="AD67" i="10"/>
  <c r="AD4" i="10"/>
  <c r="AJ5" i="8"/>
  <c r="AJ6" i="8"/>
  <c r="AJ7" i="8"/>
  <c r="AJ8" i="8"/>
  <c r="AJ9" i="8"/>
  <c r="AJ10" i="8"/>
  <c r="AJ11" i="8"/>
  <c r="AJ12" i="8"/>
  <c r="AJ13" i="8"/>
  <c r="AJ14" i="8"/>
  <c r="AJ15" i="8"/>
  <c r="AJ16" i="8"/>
  <c r="AJ17" i="8"/>
  <c r="AJ18" i="8"/>
  <c r="AJ19" i="8"/>
  <c r="AJ20" i="8"/>
  <c r="AJ21" i="8"/>
  <c r="AJ22" i="8"/>
  <c r="AJ23" i="8"/>
  <c r="AJ24" i="8"/>
  <c r="AJ25" i="8"/>
  <c r="AJ26" i="8"/>
  <c r="AJ27" i="8"/>
  <c r="AJ28" i="8"/>
  <c r="AJ29" i="8"/>
  <c r="AJ30" i="8"/>
  <c r="AJ31" i="8"/>
  <c r="AJ32" i="8"/>
  <c r="AJ33" i="8"/>
  <c r="AJ34" i="8"/>
  <c r="AJ35" i="8"/>
  <c r="AJ36" i="8"/>
  <c r="AJ37" i="8"/>
  <c r="AJ38" i="8"/>
  <c r="AJ39" i="8"/>
  <c r="AJ40" i="8"/>
  <c r="AJ41" i="8"/>
  <c r="AJ42" i="8"/>
  <c r="AJ43" i="8"/>
  <c r="AJ44" i="8"/>
  <c r="AJ45" i="8"/>
  <c r="AJ46" i="8"/>
  <c r="AJ47" i="8"/>
  <c r="AJ48" i="8"/>
  <c r="AJ49" i="8"/>
  <c r="AJ50" i="8"/>
  <c r="AJ51" i="8"/>
  <c r="AJ52" i="8"/>
  <c r="AJ53" i="8"/>
  <c r="AJ54" i="8"/>
  <c r="AJ55" i="8"/>
  <c r="AJ56" i="8"/>
  <c r="AJ57" i="8"/>
  <c r="AJ58" i="8"/>
  <c r="AJ59" i="8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24" i="8"/>
  <c r="AE25" i="8"/>
  <c r="AE26" i="8"/>
  <c r="AE27" i="8"/>
  <c r="AE28" i="8"/>
  <c r="AE29" i="8"/>
  <c r="AE30" i="8"/>
  <c r="AE31" i="8"/>
  <c r="AE32" i="8"/>
  <c r="AE33" i="8"/>
  <c r="AE34" i="8"/>
  <c r="AE35" i="8"/>
  <c r="AE36" i="8"/>
  <c r="AE37" i="8"/>
  <c r="AE38" i="8"/>
  <c r="AE39" i="8"/>
  <c r="AE40" i="8"/>
  <c r="AE41" i="8"/>
  <c r="AE42" i="8"/>
  <c r="AE43" i="8"/>
  <c r="AE44" i="8"/>
  <c r="AE45" i="8"/>
  <c r="AE46" i="8"/>
  <c r="AE47" i="8"/>
  <c r="AE48" i="8"/>
  <c r="AE49" i="8"/>
  <c r="AE50" i="8"/>
  <c r="AE51" i="8"/>
  <c r="AE52" i="8"/>
  <c r="AE53" i="8"/>
  <c r="AE54" i="8"/>
  <c r="AE55" i="8"/>
  <c r="AE56" i="8"/>
  <c r="AE57" i="8"/>
  <c r="AE58" i="8"/>
  <c r="AE59" i="8"/>
  <c r="AI5" i="8"/>
  <c r="AI6" i="8"/>
  <c r="AI8" i="8"/>
  <c r="AI9" i="8"/>
  <c r="AI10" i="8"/>
  <c r="AI11" i="8"/>
  <c r="AI19" i="8"/>
  <c r="AI27" i="8"/>
  <c r="AI7" i="8"/>
  <c r="AI39" i="8"/>
  <c r="AI17" i="8"/>
  <c r="AI16" i="8"/>
  <c r="AI40" i="8"/>
  <c r="AI57" i="8"/>
  <c r="AI12" i="8"/>
  <c r="AI13" i="8"/>
  <c r="AI14" i="8"/>
  <c r="AI15" i="8"/>
  <c r="AI18" i="8"/>
  <c r="AI20" i="8"/>
  <c r="AI21" i="8"/>
  <c r="AI22" i="8"/>
  <c r="AI23" i="8"/>
  <c r="AI24" i="8"/>
  <c r="AI25" i="8"/>
  <c r="AI4" i="10"/>
  <c r="AH6" i="10"/>
  <c r="AH8" i="10"/>
  <c r="AH10" i="10"/>
  <c r="AH11" i="10"/>
  <c r="AH12" i="10"/>
  <c r="AH13" i="10"/>
  <c r="AH14" i="10"/>
  <c r="AH5" i="10"/>
  <c r="AH7" i="10"/>
  <c r="AH9" i="10"/>
  <c r="AH33" i="10"/>
  <c r="AH18" i="10"/>
  <c r="AH53" i="10"/>
  <c r="AH65" i="10"/>
  <c r="AH46" i="10"/>
  <c r="AH56" i="10"/>
  <c r="AH15" i="10"/>
  <c r="AH16" i="10"/>
  <c r="AH17" i="10"/>
  <c r="AH19" i="10"/>
  <c r="AH20" i="10"/>
  <c r="AH21" i="10"/>
  <c r="AH22" i="10"/>
  <c r="AH23" i="10"/>
  <c r="AH24" i="10"/>
  <c r="AH25" i="10"/>
  <c r="AH26" i="10"/>
  <c r="AH27" i="10"/>
  <c r="AH28" i="10"/>
  <c r="AH29" i="10"/>
  <c r="AH30" i="10"/>
  <c r="AH31" i="10"/>
  <c r="AH32" i="10"/>
  <c r="AH34" i="10"/>
  <c r="AH35" i="10"/>
  <c r="AH36" i="10"/>
  <c r="AH37" i="10"/>
  <c r="AH38" i="10"/>
  <c r="AH39" i="10"/>
  <c r="AH40" i="10"/>
  <c r="AH41" i="10"/>
  <c r="AH42" i="10"/>
  <c r="AH43" i="10"/>
  <c r="AH44" i="10"/>
  <c r="AH45" i="10"/>
  <c r="AH47" i="10"/>
  <c r="AH48" i="10"/>
  <c r="AH49" i="10"/>
  <c r="AH50" i="10"/>
  <c r="AH51" i="10"/>
  <c r="AH52" i="10"/>
  <c r="AH54" i="10"/>
  <c r="AH55" i="10"/>
  <c r="AH57" i="10"/>
  <c r="AH58" i="10"/>
  <c r="AH59" i="10"/>
  <c r="AH60" i="10"/>
  <c r="AH61" i="10"/>
  <c r="AH62" i="10"/>
  <c r="AH63" i="10"/>
  <c r="AH64" i="10"/>
  <c r="AH66" i="10"/>
  <c r="AH67" i="10"/>
  <c r="AH4" i="10"/>
  <c r="U15" i="2"/>
  <c r="U18" i="2"/>
  <c r="Z15" i="2"/>
  <c r="Z18" i="2"/>
  <c r="Z8" i="2"/>
  <c r="Y15" i="2"/>
  <c r="W5" i="1"/>
  <c r="W10" i="1"/>
  <c r="W12" i="1"/>
  <c r="W9" i="1"/>
  <c r="W11" i="1"/>
  <c r="W7" i="1"/>
  <c r="W13" i="1"/>
  <c r="W8" i="1"/>
  <c r="W4" i="1"/>
  <c r="W6" i="1"/>
  <c r="R5" i="1"/>
  <c r="R10" i="1"/>
  <c r="R12" i="1"/>
  <c r="R9" i="1"/>
  <c r="R11" i="1"/>
  <c r="R7" i="1"/>
  <c r="R13" i="1"/>
  <c r="R8" i="1"/>
  <c r="R4" i="1"/>
  <c r="R6" i="1"/>
  <c r="Z10" i="2"/>
  <c r="Z14" i="2"/>
  <c r="Z12" i="2"/>
  <c r="Z9" i="2"/>
  <c r="Z19" i="2"/>
  <c r="Z17" i="2"/>
  <c r="Z5" i="2"/>
  <c r="Z16" i="2"/>
  <c r="Z11" i="2"/>
  <c r="Z6" i="2"/>
  <c r="Z4" i="2"/>
  <c r="Z20" i="2"/>
  <c r="Z13" i="2"/>
  <c r="Z7" i="2"/>
  <c r="U10" i="2"/>
  <c r="U14" i="2"/>
  <c r="U12" i="2"/>
  <c r="U9" i="2"/>
  <c r="U19" i="2"/>
  <c r="U8" i="2"/>
  <c r="U17" i="2"/>
  <c r="U5" i="2"/>
  <c r="U16" i="2"/>
  <c r="U11" i="2"/>
  <c r="U6" i="2"/>
  <c r="U4" i="2"/>
  <c r="U20" i="2"/>
  <c r="U13" i="2"/>
  <c r="U7" i="2"/>
  <c r="AC26" i="5"/>
  <c r="AC11" i="5"/>
  <c r="AC35" i="5"/>
  <c r="AC43" i="5"/>
  <c r="AC28" i="5"/>
  <c r="AC10" i="5"/>
  <c r="AC30" i="5"/>
  <c r="AC34" i="5"/>
  <c r="AC47" i="5"/>
  <c r="AC21" i="5"/>
  <c r="AC42" i="5"/>
  <c r="AC5" i="5"/>
  <c r="AC24" i="5"/>
  <c r="AC38" i="5"/>
  <c r="AC39" i="5"/>
  <c r="AC16" i="5"/>
  <c r="AC33" i="5"/>
  <c r="AC22" i="5"/>
  <c r="AC12" i="5"/>
  <c r="AC27" i="5"/>
  <c r="AC7" i="5"/>
  <c r="AC29" i="5"/>
  <c r="AC14" i="5"/>
  <c r="AC40" i="5"/>
  <c r="AC17" i="5"/>
  <c r="AC19" i="5"/>
  <c r="AC4" i="5"/>
  <c r="AC37" i="5"/>
  <c r="AC46" i="5"/>
  <c r="AC31" i="5"/>
  <c r="AC36" i="5"/>
  <c r="AC45" i="5"/>
  <c r="AC44" i="5"/>
  <c r="AC18" i="5"/>
  <c r="AC41" i="5"/>
  <c r="AC23" i="5"/>
  <c r="AC9" i="5"/>
  <c r="AC6" i="5"/>
  <c r="AC8" i="5"/>
  <c r="AC25" i="5"/>
  <c r="AC20" i="5"/>
  <c r="AC32" i="5"/>
  <c r="AC13" i="5"/>
  <c r="X35" i="5"/>
  <c r="X43" i="5"/>
  <c r="X28" i="5"/>
  <c r="X10" i="5"/>
  <c r="X30" i="5"/>
  <c r="X15" i="5"/>
  <c r="X34" i="5"/>
  <c r="X47" i="5"/>
  <c r="X21" i="5"/>
  <c r="X42" i="5"/>
  <c r="X5" i="5"/>
  <c r="X24" i="5"/>
  <c r="X38" i="5"/>
  <c r="X39" i="5"/>
  <c r="X16" i="5"/>
  <c r="X33" i="5"/>
  <c r="X22" i="5"/>
  <c r="X12" i="5"/>
  <c r="X27" i="5"/>
  <c r="X7" i="5"/>
  <c r="X29" i="5"/>
  <c r="X14" i="5"/>
  <c r="X40" i="5"/>
  <c r="X17" i="5"/>
  <c r="X19" i="5"/>
  <c r="X4" i="5"/>
  <c r="X37" i="5"/>
  <c r="X46" i="5"/>
  <c r="X31" i="5"/>
  <c r="X36" i="5"/>
  <c r="X45" i="5"/>
  <c r="X44" i="5"/>
  <c r="X18" i="5"/>
  <c r="X41" i="5"/>
  <c r="X23" i="5"/>
  <c r="X9" i="5"/>
  <c r="X6" i="5"/>
  <c r="X8" i="5"/>
  <c r="X25" i="5"/>
  <c r="X20" i="5"/>
  <c r="X32" i="5"/>
  <c r="X13" i="5"/>
  <c r="X26" i="5"/>
  <c r="X11" i="5"/>
  <c r="AC35" i="6"/>
  <c r="AC10" i="6"/>
  <c r="AC26" i="6"/>
  <c r="AC32" i="6"/>
  <c r="AC19" i="6"/>
  <c r="AC21" i="6"/>
  <c r="AC8" i="6"/>
  <c r="AC14" i="6"/>
  <c r="AC39" i="6"/>
  <c r="AC38" i="6"/>
  <c r="AC57" i="6"/>
  <c r="AC50" i="6"/>
  <c r="AC12" i="6"/>
  <c r="AC31" i="6"/>
  <c r="AC6" i="6"/>
  <c r="AC25" i="6"/>
  <c r="AC33" i="6"/>
  <c r="AC9" i="6"/>
  <c r="AC41" i="6"/>
  <c r="AC51" i="6"/>
  <c r="AC11" i="6"/>
  <c r="AC37" i="6"/>
  <c r="AC5" i="6"/>
  <c r="AC34" i="6"/>
  <c r="AC55" i="6"/>
  <c r="AC54" i="6"/>
  <c r="AC42" i="6"/>
  <c r="AC48" i="6"/>
  <c r="AC56" i="6"/>
  <c r="AC40" i="6"/>
  <c r="AC23" i="6"/>
  <c r="AC52" i="6"/>
  <c r="AC4" i="6"/>
  <c r="AC22" i="6"/>
  <c r="AC16" i="6"/>
  <c r="AC36" i="6"/>
  <c r="AC43" i="6"/>
  <c r="AC17" i="6"/>
  <c r="AC53" i="6"/>
  <c r="AC49" i="6"/>
  <c r="AC15" i="6"/>
  <c r="AC47" i="6"/>
  <c r="AC45" i="6"/>
  <c r="AC24" i="6"/>
  <c r="AC28" i="6"/>
  <c r="AC7" i="6"/>
  <c r="AC20" i="6"/>
  <c r="AC29" i="6"/>
  <c r="AC46" i="6"/>
  <c r="AC27" i="6"/>
  <c r="AC18" i="6"/>
  <c r="AC44" i="6"/>
  <c r="AC30" i="6"/>
  <c r="X35" i="6"/>
  <c r="X10" i="6"/>
  <c r="X26" i="6"/>
  <c r="X32" i="6"/>
  <c r="X19" i="6"/>
  <c r="X21" i="6"/>
  <c r="X8" i="6"/>
  <c r="X14" i="6"/>
  <c r="X39" i="6"/>
  <c r="X13" i="6"/>
  <c r="X38" i="6"/>
  <c r="X57" i="6"/>
  <c r="X50" i="6"/>
  <c r="X12" i="6"/>
  <c r="X31" i="6"/>
  <c r="X6" i="6"/>
  <c r="X25" i="6"/>
  <c r="X33" i="6"/>
  <c r="X9" i="6"/>
  <c r="X41" i="6"/>
  <c r="X51" i="6"/>
  <c r="X11" i="6"/>
  <c r="X37" i="6"/>
  <c r="X5" i="6"/>
  <c r="X34" i="6"/>
  <c r="X55" i="6"/>
  <c r="X54" i="6"/>
  <c r="X42" i="6"/>
  <c r="X48" i="6"/>
  <c r="X56" i="6"/>
  <c r="X40" i="6"/>
  <c r="X23" i="6"/>
  <c r="X52" i="6"/>
  <c r="X4" i="6"/>
  <c r="X22" i="6"/>
  <c r="X16" i="6"/>
  <c r="X36" i="6"/>
  <c r="X43" i="6"/>
  <c r="X17" i="6"/>
  <c r="X53" i="6"/>
  <c r="X49" i="6"/>
  <c r="X15" i="6"/>
  <c r="X47" i="6"/>
  <c r="X45" i="6"/>
  <c r="X24" i="6"/>
  <c r="X28" i="6"/>
  <c r="X7" i="6"/>
  <c r="X20" i="6"/>
  <c r="X29" i="6"/>
  <c r="X46" i="6"/>
  <c r="X27" i="6"/>
  <c r="X18" i="6"/>
  <c r="X44" i="6"/>
  <c r="AJ4" i="8"/>
  <c r="AE4" i="8"/>
  <c r="AI35" i="8"/>
  <c r="AI51" i="8"/>
  <c r="AI48" i="8"/>
  <c r="AI53" i="8"/>
  <c r="AI38" i="8"/>
  <c r="AI50" i="8"/>
  <c r="AI31" i="8"/>
  <c r="AI30" i="8"/>
  <c r="AI28" i="8"/>
  <c r="AI34" i="8"/>
  <c r="AI33" i="8"/>
  <c r="AI41" i="8"/>
  <c r="AI45" i="8"/>
  <c r="AI58" i="8"/>
  <c r="AI59" i="8"/>
  <c r="AI44" i="8"/>
  <c r="AI29" i="8"/>
  <c r="AI26" i="8"/>
  <c r="AI46" i="8"/>
  <c r="AI43" i="8"/>
  <c r="AI37" i="8"/>
  <c r="AI4" i="8"/>
  <c r="AI36" i="8"/>
  <c r="AI32" i="8"/>
  <c r="AI52" i="8"/>
  <c r="AI47" i="8"/>
  <c r="AI49" i="8"/>
  <c r="AI54" i="8"/>
  <c r="AI42" i="8"/>
  <c r="AI56" i="8"/>
  <c r="AI55" i="8"/>
  <c r="AB35" i="6"/>
  <c r="AB10" i="6"/>
  <c r="AB26" i="6"/>
  <c r="AB32" i="6"/>
  <c r="AB19" i="6"/>
  <c r="AB21" i="6"/>
  <c r="AB8" i="6"/>
  <c r="AB14" i="6"/>
  <c r="AB39" i="6"/>
  <c r="AB13" i="6"/>
  <c r="AB38" i="6"/>
  <c r="AB57" i="6"/>
  <c r="AB50" i="6"/>
  <c r="AB12" i="6"/>
  <c r="AB31" i="6"/>
  <c r="AB25" i="6"/>
  <c r="AB33" i="6"/>
  <c r="AB9" i="6"/>
  <c r="AB41" i="6"/>
  <c r="AB51" i="6"/>
  <c r="AB11" i="6"/>
  <c r="AB37" i="6"/>
  <c r="AB5" i="6"/>
  <c r="AB34" i="6"/>
  <c r="AB55" i="6"/>
  <c r="AB54" i="6"/>
  <c r="AB42" i="6"/>
  <c r="AB48" i="6"/>
  <c r="AB56" i="6"/>
  <c r="AB40" i="6"/>
  <c r="AB23" i="6"/>
  <c r="AB52" i="6"/>
  <c r="AB4" i="6"/>
  <c r="AB22" i="6"/>
  <c r="AB16" i="6"/>
  <c r="AB36" i="6"/>
  <c r="AB43" i="6"/>
  <c r="AB17" i="6"/>
  <c r="AB53" i="6"/>
  <c r="AB49" i="6"/>
  <c r="AB15" i="6"/>
  <c r="AB47" i="6"/>
  <c r="AB45" i="6"/>
  <c r="AB24" i="6"/>
  <c r="AB28" i="6"/>
  <c r="AB7" i="6"/>
  <c r="AB20" i="6"/>
  <c r="AB29" i="6"/>
  <c r="AB46" i="6"/>
  <c r="AB27" i="6"/>
  <c r="AB18" i="6"/>
  <c r="AB44" i="6"/>
  <c r="AB30" i="6"/>
  <c r="AB35" i="5"/>
  <c r="AB43" i="5"/>
  <c r="AB28" i="5"/>
  <c r="AB10" i="5"/>
  <c r="AB30" i="5"/>
  <c r="AB15" i="5"/>
  <c r="AB47" i="5"/>
  <c r="AB21" i="5"/>
  <c r="AB42" i="5"/>
  <c r="AB5" i="5"/>
  <c r="AB24" i="5"/>
  <c r="AB38" i="5"/>
  <c r="AB39" i="5"/>
  <c r="AB16" i="5"/>
  <c r="AB33" i="5"/>
  <c r="AB22" i="5"/>
  <c r="AB12" i="5"/>
  <c r="AB27" i="5"/>
  <c r="AB29" i="5"/>
  <c r="AB14" i="5"/>
  <c r="AB17" i="5"/>
  <c r="AB4" i="5"/>
  <c r="AB37" i="5"/>
  <c r="AB46" i="5"/>
  <c r="AB31" i="5"/>
  <c r="AB36" i="5"/>
  <c r="AB45" i="5"/>
  <c r="AB44" i="5"/>
  <c r="AB18" i="5"/>
  <c r="AB41" i="5"/>
  <c r="AB23" i="5"/>
  <c r="AB9" i="5"/>
  <c r="AB6" i="5"/>
  <c r="AB8" i="5"/>
  <c r="AB25" i="5"/>
  <c r="AB20" i="5"/>
  <c r="AB32" i="5"/>
  <c r="AB13" i="5"/>
  <c r="AB26" i="5"/>
  <c r="AB11" i="5"/>
  <c r="Y10" i="2"/>
  <c r="Y14" i="2"/>
  <c r="Y12" i="2"/>
  <c r="Y9" i="2"/>
  <c r="Y19" i="2"/>
  <c r="Y18" i="2"/>
  <c r="Y8" i="2"/>
  <c r="Y17" i="2"/>
  <c r="Y5" i="2"/>
  <c r="Y16" i="2"/>
  <c r="Y11" i="2"/>
  <c r="Y6" i="2"/>
  <c r="Y4" i="2"/>
  <c r="Y20" i="2"/>
  <c r="Y13" i="2"/>
  <c r="Y7" i="2"/>
  <c r="V5" i="1"/>
  <c r="V10" i="1"/>
  <c r="V12" i="1"/>
  <c r="V9" i="1"/>
  <c r="V11" i="1"/>
  <c r="V7" i="1"/>
  <c r="V13" i="1"/>
  <c r="V8" i="1"/>
  <c r="V4" i="1"/>
  <c r="V6" i="1"/>
  <c r="F35" i="10"/>
  <c r="AI35" i="10" s="1"/>
  <c r="E30" i="6"/>
  <c r="X30" i="6" s="1"/>
  <c r="E13" i="6"/>
  <c r="AC13" i="6" s="1"/>
  <c r="E15" i="5"/>
  <c r="AC15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tc={61EA8455-16AD-1F40-84DA-C38FBC348E6E}</author>
  </authors>
  <commentList>
    <comment ref="W9" authorId="0" shapeId="0" xr:uid="{61EA8455-16AD-1F40-84DA-C38FBC348E6E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U14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tc={BD536001-1B9D-CE4A-A68C-E0E006D53DCE}</author>
  </authors>
  <commentList>
    <comment ref="V10" authorId="0" shapeId="0" xr:uid="{BD536001-1B9D-CE4A-A68C-E0E006D53DCE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U14</t>
      </text>
    </comment>
  </commentList>
</comments>
</file>

<file path=xl/sharedStrings.xml><?xml version="1.0" encoding="utf-8"?>
<sst xmlns="http://schemas.openxmlformats.org/spreadsheetml/2006/main" count="1072" uniqueCount="367">
  <si>
    <t>Lp.</t>
  </si>
  <si>
    <t>Klub</t>
  </si>
  <si>
    <t>POLISH CLUB - Warszawa</t>
  </si>
  <si>
    <t>DANCECLUB - Szczecin</t>
  </si>
  <si>
    <t>IMPERIA - Kraków</t>
  </si>
  <si>
    <t>SUKCES - Jaworzno</t>
  </si>
  <si>
    <t>AKSEL - Rzeszów</t>
  </si>
  <si>
    <t>SzT eMiKa - Tarnów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</si>
  <si>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</si>
  <si>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</si>
  <si>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</si>
  <si>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</si>
  <si>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</si>
  <si>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</si>
  <si>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</si>
  <si>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</si>
  <si>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</si>
  <si>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</si>
  <si>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</si>
  <si>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</si>
  <si>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</si>
  <si>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</si>
  <si>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</si>
  <si>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</si>
  <si>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</si>
  <si>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GPP Rędziny	</t>
  </si>
  <si>
    <t>SUMA</t>
  </si>
  <si>
    <t>18.</t>
  </si>
  <si>
    <t>19.</t>
  </si>
  <si>
    <t>20.</t>
  </si>
  <si>
    <t>21.</t>
  </si>
  <si>
    <t>IGLICA - Wrocław</t>
  </si>
  <si>
    <t>KUŹNIA TAŃCA - Kraków</t>
  </si>
  <si>
    <t>4STEP - Siechnice</t>
  </si>
  <si>
    <t>Dancers United - WARSZAWA</t>
  </si>
  <si>
    <t>GOLDEN DANCE - Przemyśl</t>
  </si>
  <si>
    <t>Wings of Dance - Dąbrowa Górnicza</t>
  </si>
  <si>
    <t>PERFECT DANCE - Kraków</t>
  </si>
  <si>
    <t>TAKT - Chełm</t>
  </si>
  <si>
    <t>Viva Dance Łódź</t>
  </si>
  <si>
    <t>FAST-STEP Warszawa</t>
  </si>
  <si>
    <t>Tucholska Nina</t>
  </si>
  <si>
    <t>RS - WARSZAWA</t>
  </si>
  <si>
    <t>S.T. Krystian Krzemiński - BŁONIE</t>
  </si>
  <si>
    <t>OTTT Pilawa</t>
  </si>
  <si>
    <t>14-15 OPEN LA</t>
  </si>
  <si>
    <t>19+ OPEN ST</t>
  </si>
  <si>
    <t>19+ OPEN LA</t>
  </si>
  <si>
    <t>16-18 OPEN ST</t>
  </si>
  <si>
    <t>16-18 OPEN LA</t>
  </si>
  <si>
    <t>14-15 OPEN ST</t>
  </si>
  <si>
    <t>Zawodnik</t>
  </si>
  <si>
    <t>AnaDens Łódź</t>
  </si>
  <si>
    <t>Olczak Lena</t>
  </si>
  <si>
    <t>Zrazhevska Anastasiia</t>
  </si>
  <si>
    <t>Emilsen Lili</t>
  </si>
  <si>
    <t>Osińska Emilia</t>
  </si>
  <si>
    <t>AKADEMIA TAŃCA - Warszawa</t>
  </si>
  <si>
    <t>Walczak Natasza</t>
  </si>
  <si>
    <t>M-TEAM - Kraków</t>
  </si>
  <si>
    <t>AKADEMIA TAŃCA AS - Sosnowiec</t>
  </si>
  <si>
    <t>CANTINERO - Tomaszów Maz.</t>
  </si>
  <si>
    <t>Turbak Alicja</t>
  </si>
  <si>
    <t>Ślusarczyk Natalia</t>
  </si>
  <si>
    <t>Sessou Sonia</t>
  </si>
  <si>
    <t>Sztaba Patrycja</t>
  </si>
  <si>
    <t>Ratajczyk Zofia</t>
  </si>
  <si>
    <t>Rosiak Victoria</t>
  </si>
  <si>
    <t>Różańska Łucja</t>
  </si>
  <si>
    <t>Mazurek Zofia</t>
  </si>
  <si>
    <t>Kozłowska Zuzanna</t>
  </si>
  <si>
    <t>Łaś Julia</t>
  </si>
  <si>
    <t>MARENGO - Dąbrowa Górnicza</t>
  </si>
  <si>
    <t>Kot Izabela</t>
  </si>
  <si>
    <t>Manios Julia</t>
  </si>
  <si>
    <t>Krupska Maria</t>
  </si>
  <si>
    <t>Mamos Marcelina</t>
  </si>
  <si>
    <t>Nowicka Wiktoria</t>
  </si>
  <si>
    <t>DANCE KINGDOM - Zaborze</t>
  </si>
  <si>
    <t>Piec Barbara</t>
  </si>
  <si>
    <t>Szot Katarzyna</t>
  </si>
  <si>
    <t>Zybińska Zofia</t>
  </si>
  <si>
    <t>Cieniek Aleksandra</t>
  </si>
  <si>
    <t>Polus Alicja</t>
  </si>
  <si>
    <t>Doniec Natalia</t>
  </si>
  <si>
    <t>Gugała Pola</t>
  </si>
  <si>
    <t>Nawrot Oliwia</t>
  </si>
  <si>
    <t>INSPIRACJA - Wrocław</t>
  </si>
  <si>
    <t>Larysz Jakub</t>
  </si>
  <si>
    <t>Szulińska Natalia</t>
  </si>
  <si>
    <t>Rynczuk Matylda</t>
  </si>
  <si>
    <t>Śląski Klub Taneczny - Katowice</t>
  </si>
  <si>
    <t>Kocot Julia</t>
  </si>
  <si>
    <t>Maciaszczyk Adrianna</t>
  </si>
  <si>
    <t>Janowska Alicja</t>
  </si>
  <si>
    <t>Sałek Maja</t>
  </si>
  <si>
    <t>Płodzień Sandra</t>
  </si>
  <si>
    <t>PM - Lubin</t>
  </si>
  <si>
    <t>Banaś Wiktoria</t>
  </si>
  <si>
    <t>KTT URBAN - Tadeusz i Greta Urban Nowa Sól</t>
  </si>
  <si>
    <t>Cholewińska Weronika</t>
  </si>
  <si>
    <t>Wróbel Maja</t>
  </si>
  <si>
    <t>Kawalec Hanna</t>
  </si>
  <si>
    <t>MYKA - Zamość</t>
  </si>
  <si>
    <t>Kleszcz Iga</t>
  </si>
  <si>
    <t>Salwierak Klaudia</t>
  </si>
  <si>
    <t>Lipnicka Patrycja</t>
  </si>
  <si>
    <t>ST DOBROWOLSCY - Częstochowa</t>
  </si>
  <si>
    <t>Górska Natalia</t>
  </si>
  <si>
    <t>SAKUN DANCE - Wrocław</t>
  </si>
  <si>
    <t>Mykhailova Valeria</t>
  </si>
  <si>
    <t>Kaźmierska Wiktoria</t>
  </si>
  <si>
    <t>Olszowy Nikola</t>
  </si>
  <si>
    <t>Michalak Maja</t>
  </si>
  <si>
    <t>Nawrat Weronika</t>
  </si>
  <si>
    <t>Wójcik Hanna</t>
  </si>
  <si>
    <t>Nosal Agnieszka</t>
  </si>
  <si>
    <t>JUMP - Janów Lubelski</t>
  </si>
  <si>
    <t>Hordiienko Yuliia</t>
  </si>
  <si>
    <t>DANCE IMPERIUM - Poznań</t>
  </si>
  <si>
    <t>Loba Zuzanna</t>
  </si>
  <si>
    <t>ZAMEK - Lublin</t>
  </si>
  <si>
    <t>FLASH - Grodzisk Mazowiecki</t>
  </si>
  <si>
    <t>KWALIFIKACJE 
MP PTT</t>
  </si>
  <si>
    <t>PC Jelcz-Laskowice</t>
  </si>
  <si>
    <t>Ledzińska Oliwia</t>
  </si>
  <si>
    <t>THOMAS DANCE - Kraków</t>
  </si>
  <si>
    <t>MARGO - Leszno</t>
  </si>
  <si>
    <t>Urjasz Wiktoria</t>
  </si>
  <si>
    <t>Levchenko Yuliana</t>
  </si>
  <si>
    <t>CIEŚLAK - Jelenia Góra</t>
  </si>
  <si>
    <t>Krzak Wiktoria</t>
  </si>
  <si>
    <t>CENTRUM TAŃCA WYPYCH - Kalisz</t>
  </si>
  <si>
    <t>Słomian Lena</t>
  </si>
  <si>
    <t>Płotnicka Dorota</t>
  </si>
  <si>
    <t>FANTAZJA - Skwierzyna</t>
  </si>
  <si>
    <t>Grzeszczyszyn Lena</t>
  </si>
  <si>
    <t>GRACJA - Zielona Góra</t>
  </si>
  <si>
    <t>Półtorak Łucja</t>
  </si>
  <si>
    <t>RESPECT DANCE Skarżysko-Kam.</t>
  </si>
  <si>
    <t>Larionova Daria</t>
  </si>
  <si>
    <t>ROYAL DANCE - Szczecin</t>
  </si>
  <si>
    <t>22.</t>
  </si>
  <si>
    <t>23.</t>
  </si>
  <si>
    <t>Pawełek Patrycja</t>
  </si>
  <si>
    <t>Mularz Olga</t>
  </si>
  <si>
    <t>Przybysz Weronika</t>
  </si>
  <si>
    <t>CLASSIC - Warszawa</t>
  </si>
  <si>
    <t>Kocot Magdalena</t>
  </si>
  <si>
    <t>PC Jelcz-askowice</t>
  </si>
  <si>
    <t>Szumny Alicja</t>
  </si>
  <si>
    <t>Wnukowicz Marcela</t>
  </si>
  <si>
    <t>AKADEMIA TAŃCA TABOR - Jelenia Góra</t>
  </si>
  <si>
    <t>Liczba turniejów w cyklu</t>
  </si>
  <si>
    <t>Martyniuk Darya</t>
  </si>
  <si>
    <t>Nowak Jagoda</t>
  </si>
  <si>
    <t>Fadeieva Anna</t>
  </si>
  <si>
    <t>Szcześniak Alexandra</t>
  </si>
  <si>
    <t>Zych Milena</t>
  </si>
  <si>
    <t>LATINO - Żabno</t>
  </si>
  <si>
    <t>Przepłata Natalia</t>
  </si>
  <si>
    <t>Kotwis Kalina</t>
  </si>
  <si>
    <t>Osadczuk Julia</t>
  </si>
  <si>
    <t>Bromblik Maria</t>
  </si>
  <si>
    <t>24.</t>
  </si>
  <si>
    <t>25.</t>
  </si>
  <si>
    <t>MO Siechnice</t>
  </si>
  <si>
    <t>Frania Dagmara</t>
  </si>
  <si>
    <t>DANCE PROJECT- Wrocław</t>
  </si>
  <si>
    <t>Kałdonek Natalia</t>
  </si>
  <si>
    <t>LIDER - Lublin</t>
  </si>
  <si>
    <t>Nowak Antonina</t>
  </si>
  <si>
    <t>Paradowska Zuzanna</t>
  </si>
  <si>
    <t>Seżeń Marcin</t>
  </si>
  <si>
    <t>26.</t>
  </si>
  <si>
    <t>27.</t>
  </si>
  <si>
    <t>28.</t>
  </si>
  <si>
    <t>29.</t>
  </si>
  <si>
    <t xml:space="preserve">GPP Halinów	</t>
  </si>
  <si>
    <t>OTTT Garwolin</t>
  </si>
  <si>
    <t>28.03</t>
  </si>
  <si>
    <t>14.03</t>
  </si>
  <si>
    <t>28.02</t>
  </si>
  <si>
    <t>21.03</t>
  </si>
  <si>
    <t>15.02</t>
  </si>
  <si>
    <t>OTTT Mielec</t>
  </si>
  <si>
    <t>29.03</t>
  </si>
  <si>
    <t>Prudel Natalia</t>
  </si>
  <si>
    <t>LORDANCE - Wodzisław Śl.</t>
  </si>
  <si>
    <t>Misztal Aleksandra</t>
  </si>
  <si>
    <t>Dejneka Julia</t>
  </si>
  <si>
    <t>DANCE and MELODY Studio - Biała Podlaska</t>
  </si>
  <si>
    <t>Majszak Zofia</t>
  </si>
  <si>
    <t>Sawicka Barbara</t>
  </si>
  <si>
    <t>ALFA-ASTRA - Stargard</t>
  </si>
  <si>
    <t>Paluch Gabriela</t>
  </si>
  <si>
    <t>GALA - Mielec</t>
  </si>
  <si>
    <t>Serafin Beata</t>
  </si>
  <si>
    <t>30.</t>
  </si>
  <si>
    <t>Iaroshenko Yaroslava</t>
  </si>
  <si>
    <t>Kordus Alicja</t>
  </si>
  <si>
    <t xml:space="preserve"> </t>
  </si>
  <si>
    <t>31.</t>
  </si>
  <si>
    <t>32.</t>
  </si>
  <si>
    <t>33.</t>
  </si>
  <si>
    <t>34.</t>
  </si>
  <si>
    <t>35.</t>
  </si>
  <si>
    <t>36.</t>
  </si>
  <si>
    <t>Saj Liliana</t>
  </si>
  <si>
    <t>DANCE TEAM - Dobrzeń Wielki</t>
  </si>
  <si>
    <t>Neyman Bogna</t>
  </si>
  <si>
    <t>Górczak Julia</t>
  </si>
  <si>
    <t>Dobosz Marcela</t>
  </si>
  <si>
    <t>TM Kraśnik</t>
  </si>
  <si>
    <t>18.04</t>
  </si>
  <si>
    <t>GPP Kraków</t>
  </si>
  <si>
    <t>26.04</t>
  </si>
  <si>
    <t>10.05</t>
  </si>
  <si>
    <t>MO Rędziny</t>
  </si>
  <si>
    <t>16.05</t>
  </si>
  <si>
    <t>GPP Suchy Las</t>
  </si>
  <si>
    <t>MO Zielona Góra</t>
  </si>
  <si>
    <t>17.05</t>
  </si>
  <si>
    <t>23.05</t>
  </si>
  <si>
    <t>OTTT Łomianki</t>
  </si>
  <si>
    <t>TM Rzeszów</t>
  </si>
  <si>
    <t>OTTT Siedlisko</t>
  </si>
  <si>
    <t>30.05</t>
  </si>
  <si>
    <t>MO Leszno</t>
  </si>
  <si>
    <t>GPP Gogolin</t>
  </si>
  <si>
    <t>07.06</t>
  </si>
  <si>
    <t>POC Błonie</t>
  </si>
  <si>
    <t>OTTT Wilanów</t>
  </si>
  <si>
    <t>21.06</t>
  </si>
  <si>
    <t>19.09</t>
  </si>
  <si>
    <t>TM Ożarów Mazowiecki</t>
  </si>
  <si>
    <t>DANCE DON'T WAIT - Tychy</t>
  </si>
  <si>
    <t>26.09</t>
  </si>
  <si>
    <t>27.09</t>
  </si>
  <si>
    <t>MO Lublin</t>
  </si>
  <si>
    <t>MO Tarnów</t>
  </si>
  <si>
    <t>MO Aleksandrów Łódzki</t>
  </si>
  <si>
    <t>OTTT Błonie</t>
  </si>
  <si>
    <t>DANCELOOK - Gliwice</t>
  </si>
  <si>
    <t>SUKCES - Kraśnik</t>
  </si>
  <si>
    <t>CUBANA - Nowy Targ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</si>
  <si>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</si>
  <si>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</si>
  <si>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</si>
  <si>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</si>
  <si>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</si>
  <si>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</si>
  <si>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</si>
  <si>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</si>
  <si>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</si>
  <si>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</si>
  <si>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</si>
  <si>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</si>
  <si>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</si>
  <si>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</si>
  <si>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</si>
  <si>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</si>
  <si>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</si>
  <si>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</si>
  <si>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</si>
  <si>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</si>
  <si>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</si>
  <si>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</si>
  <si>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</si>
  <si>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</si>
  <si>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</si>
  <si>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</si>
  <si>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</si>
  <si>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</si>
  <si>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Zielińska Klaudia</t>
  </si>
  <si>
    <t>Dance Factory Warszawa</t>
  </si>
  <si>
    <t>Czapliński Mariusz</t>
  </si>
  <si>
    <t>Muza Olsztyn</t>
  </si>
  <si>
    <t>MO Gdynia</t>
  </si>
  <si>
    <t>03.05</t>
  </si>
  <si>
    <t>Jabłukiewicz Wiktoria</t>
  </si>
  <si>
    <t>Szkoła Tańca Sparta - Opole</t>
  </si>
  <si>
    <t>Miller Nikola</t>
  </si>
  <si>
    <t>Gajewska Marzena</t>
  </si>
  <si>
    <t>Hajdaś Kinga</t>
  </si>
  <si>
    <t>Podolska Maja</t>
  </si>
  <si>
    <t>13.06</t>
  </si>
  <si>
    <t>Michalczewska Maja</t>
  </si>
  <si>
    <t>Barańska Wiktoria</t>
  </si>
  <si>
    <t>Tętnowska Kalina</t>
  </si>
  <si>
    <t>Dolecka Oliwia</t>
  </si>
  <si>
    <t>Jaskierska Aleksandra</t>
  </si>
  <si>
    <t>Trzeciak Julia</t>
  </si>
  <si>
    <t>Starszyk Maria</t>
  </si>
  <si>
    <t>Migacz Emilia</t>
  </si>
  <si>
    <t>ZAWIROWANI - Mysłowice</t>
  </si>
  <si>
    <t>Lewandowska Julia</t>
  </si>
  <si>
    <t>Szmaragowska Julia</t>
  </si>
  <si>
    <t>Czapla Laura</t>
  </si>
  <si>
    <t>Majewska Olga</t>
  </si>
  <si>
    <t>Klimczuk Hanna</t>
  </si>
  <si>
    <t>KADRYL - Białystok</t>
  </si>
  <si>
    <t>OTTT Łódź</t>
  </si>
  <si>
    <t>24.05</t>
  </si>
  <si>
    <t>Kashyna Tomasz</t>
  </si>
  <si>
    <t>KTT Dziupla - Poznań</t>
  </si>
  <si>
    <t>Frąckowiak Olga</t>
  </si>
  <si>
    <t xml:space="preserve">MO Leszno </t>
  </si>
  <si>
    <t>Choinka Maja</t>
  </si>
  <si>
    <t>Woloszczuk Arina</t>
  </si>
  <si>
    <t>Rogowska Patrycja</t>
  </si>
  <si>
    <t>Młynik Liliana</t>
  </si>
  <si>
    <t>Frączkowska Zuzanna</t>
  </si>
  <si>
    <t>Cich Martyna</t>
  </si>
  <si>
    <t>Chepets Sofiia</t>
  </si>
  <si>
    <t>Skrobiś Julia</t>
  </si>
  <si>
    <t>Miernik Natalia</t>
  </si>
  <si>
    <t>Hrebik Barbara</t>
  </si>
  <si>
    <t>Klusa Nikola</t>
  </si>
  <si>
    <t>Deep Maria</t>
  </si>
  <si>
    <t>Kowalska Emila</t>
  </si>
  <si>
    <t>WIKA - Olsztyn</t>
  </si>
  <si>
    <t>Czaplińska Lena</t>
  </si>
  <si>
    <t>Krusiewicz Liliana</t>
  </si>
  <si>
    <t>Pietrzyk Anna</t>
  </si>
  <si>
    <t>Koziewicz Blanka</t>
  </si>
  <si>
    <t>ESTERA - Myślibórz</t>
  </si>
  <si>
    <t>Gawęda Hanna</t>
  </si>
  <si>
    <t>Józefczyk Zofia</t>
  </si>
  <si>
    <t>Karapire Lena</t>
  </si>
  <si>
    <t>Budzińska Urszula</t>
  </si>
  <si>
    <t>Surmacz Joanna</t>
  </si>
  <si>
    <t>Król Julia</t>
  </si>
  <si>
    <t>Szymala Sandra</t>
  </si>
  <si>
    <t>Gustaw Aleksandra</t>
  </si>
  <si>
    <t>TKS IDance - Lublin</t>
  </si>
  <si>
    <t>Dudek Aleksandra</t>
  </si>
  <si>
    <t>DŻET - Rzeszów-Boguchwała</t>
  </si>
  <si>
    <t>Stawińska Maria</t>
  </si>
  <si>
    <t>Czyrnek Natalia</t>
  </si>
  <si>
    <t>03.10</t>
  </si>
  <si>
    <t>MO Radymno</t>
  </si>
  <si>
    <t>OTTT Łagów</t>
  </si>
  <si>
    <t>04.10</t>
  </si>
  <si>
    <t>Potoczna Alicja</t>
  </si>
  <si>
    <t>Lew Milena</t>
  </si>
  <si>
    <t>Tutak Dorota</t>
  </si>
  <si>
    <t>JUST DANCE - Stalowa Wola</t>
  </si>
  <si>
    <t>KADRA PTT</t>
  </si>
  <si>
    <t>Turnieje 
Kwalifikacyjne</t>
  </si>
  <si>
    <t>MO Łomianki</t>
  </si>
  <si>
    <t>11.10</t>
  </si>
  <si>
    <t>DZIKA KARTA</t>
  </si>
  <si>
    <t>Koptyra Aleksandra</t>
  </si>
  <si>
    <t>Łazuka Jowita</t>
  </si>
  <si>
    <t>Pieróg Karina</t>
  </si>
  <si>
    <t>Kaczmarz Aleksandra</t>
  </si>
  <si>
    <t>Potocka Kinga</t>
  </si>
  <si>
    <t>Wojtowicz Martyna</t>
  </si>
  <si>
    <t>Chłanda Milena</t>
  </si>
  <si>
    <t>SOLARSKA RÓŻA</t>
  </si>
  <si>
    <t>OK</t>
  </si>
  <si>
    <t>ok</t>
  </si>
  <si>
    <t>Szałowiło Zofia</t>
  </si>
  <si>
    <t>ESKadra Pabianice</t>
  </si>
  <si>
    <t>Chołody Nikola</t>
  </si>
  <si>
    <t>Jump Janów Lubelski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</si>
</sst>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charset val="238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70C0"/>
      <name val="Times New Roman"/>
      <family val="1"/>
    </font>
    <font>
      <i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name val="Aptos Narrow"/>
      <family val="2"/>
      <charset val="238"/>
      <scheme val="minor"/>
    </font>
    <font>
      <sz val="12"/>
      <color rgb="FF333333"/>
      <name val="Helvetica Neue"/>
      <family val="2"/>
    </font>
    <font>
      <b/>
      <sz val="12"/>
      <color rgb="FF000000"/>
      <name val="Times New Roman"/>
      <family val="1"/>
    </font>
    <font>
      <b/>
      <sz val="12"/>
      <color theme="0"/>
      <name val="Times New Roman"/>
      <family val="1"/>
    </font>
    <font>
      <b/>
      <sz val="12"/>
      <color theme="8"/>
      <name val="Times New Roman"/>
      <family val="1"/>
    </font>
    <font>
      <sz val="12"/>
      <color theme="8"/>
      <name val="Times New Roman"/>
      <family val="1"/>
    </font>
    <font>
      <sz val="12"/>
      <color theme="8"/>
      <name val="Aptos Narrow"/>
      <family val="2"/>
      <charset val="238"/>
      <scheme val="minor"/>
    </font>
    <font>
      <sz val="12"/>
      <color theme="5"/>
      <name val="Times New Roman"/>
      <family val="1"/>
    </font>
    <font>
      <b/>
      <sz val="12"/>
      <color theme="5"/>
      <name val="Times New Roman"/>
      <family val="1"/>
    </font>
    <font>
      <b/>
      <sz val="12"/>
      <color rgb="FFA02B93"/>
      <name val="Times New Roman"/>
      <family val="1"/>
    </font>
    <font>
      <b/>
      <sz val="12"/>
      <color rgb="FFE97132"/>
      <name val="Times New Roman"/>
      <family val="1"/>
    </font>
    <font>
      <b/>
      <sz val="12"/>
      <color rgb="FFFFFFFF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DADAD"/>
        <bgColor rgb="FF000000"/>
      </patternFill>
    </fill>
    <fill>
      <patternFill patternType="solid">
        <fgColor rgb="FF4EA72E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/>
    </xf>
    <xf numFmtId="0" fontId="11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textRotation="90"/>
    </xf>
    <xf numFmtId="0" fontId="13" fillId="0" borderId="1" xfId="0" applyFont="1" applyBorder="1" applyAlignment="1">
      <alignment horizontal="center" vertical="center"/>
    </xf>
    <xf numFmtId="0" fontId="0" fillId="0" borderId="1" xfId="0" applyBorder="1"/>
    <xf numFmtId="0" fontId="14" fillId="0" borderId="0" xfId="0" applyFont="1"/>
    <xf numFmtId="0" fontId="13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0" borderId="0" xfId="0" applyFont="1"/>
    <xf numFmtId="0" fontId="2" fillId="6" borderId="1" xfId="0" applyFont="1" applyFill="1" applyBorder="1" applyAlignment="1">
      <alignment horizontal="center" vertical="center"/>
    </xf>
    <xf numFmtId="0" fontId="15" fillId="0" borderId="0" xfId="0" applyFont="1"/>
    <xf numFmtId="0" fontId="16" fillId="2" borderId="1" xfId="0" applyFont="1" applyFill="1" applyBorder="1" applyAlignment="1">
      <alignment horizontal="center" vertical="center" textRotation="90"/>
    </xf>
    <xf numFmtId="0" fontId="15" fillId="3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/>
    <xf numFmtId="0" fontId="1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0" xfId="0" applyFont="1"/>
    <xf numFmtId="0" fontId="15" fillId="0" borderId="1" xfId="0" applyFont="1" applyBorder="1" applyAlignment="1">
      <alignment horizontal="center" vertical="center"/>
    </xf>
    <xf numFmtId="0" fontId="3" fillId="0" borderId="0" xfId="0" applyFont="1"/>
    <xf numFmtId="0" fontId="15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15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7" fillId="8" borderId="3" xfId="0" applyNumberFormat="1" applyFont="1" applyFill="1" applyBorder="1" applyAlignment="1">
      <alignment horizontal="center" vertical="center"/>
    </xf>
    <xf numFmtId="49" fontId="10" fillId="8" borderId="3" xfId="0" applyNumberFormat="1" applyFont="1" applyFill="1" applyBorder="1" applyAlignment="1">
      <alignment horizontal="center" vertical="center"/>
    </xf>
    <xf numFmtId="49" fontId="5" fillId="8" borderId="3" xfId="0" applyNumberFormat="1" applyFont="1" applyFill="1" applyBorder="1" applyAlignment="1">
      <alignment horizontal="center" vertical="center"/>
    </xf>
    <xf numFmtId="49" fontId="18" fillId="8" borderId="3" xfId="0" applyNumberFormat="1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 textRotation="90"/>
    </xf>
    <xf numFmtId="0" fontId="17" fillId="8" borderId="4" xfId="0" applyFont="1" applyFill="1" applyBorder="1" applyAlignment="1">
      <alignment horizontal="center" vertical="center" textRotation="90"/>
    </xf>
    <xf numFmtId="0" fontId="10" fillId="8" borderId="4" xfId="0" applyFont="1" applyFill="1" applyBorder="1" applyAlignment="1">
      <alignment horizontal="center" vertical="center" textRotation="90"/>
    </xf>
    <xf numFmtId="0" fontId="5" fillId="8" borderId="4" xfId="0" applyFont="1" applyFill="1" applyBorder="1" applyAlignment="1">
      <alignment horizontal="center" vertical="center" textRotation="90"/>
    </xf>
    <xf numFmtId="0" fontId="18" fillId="8" borderId="4" xfId="0" applyFont="1" applyFill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3" fillId="0" borderId="1" xfId="0" applyFont="1" applyBorder="1"/>
    <xf numFmtId="0" fontId="1" fillId="10" borderId="1" xfId="0" applyFont="1" applyFill="1" applyBorder="1"/>
    <xf numFmtId="0" fontId="6" fillId="0" borderId="1" xfId="0" applyFont="1" applyBorder="1" applyAlignment="1">
      <alignment vertical="center"/>
    </xf>
    <xf numFmtId="0" fontId="1" fillId="10" borderId="0" xfId="0" applyFont="1" applyFill="1"/>
    <xf numFmtId="0" fontId="4" fillId="7" borderId="1" xfId="0" applyFont="1" applyFill="1" applyBorder="1" applyAlignment="1">
      <alignment horizontal="center" vertical="center" textRotation="90" wrapText="1"/>
    </xf>
    <xf numFmtId="0" fontId="4" fillId="6" borderId="1" xfId="0" applyFont="1" applyFill="1" applyBorder="1" applyAlignment="1">
      <alignment horizontal="center" vertical="center" textRotation="90"/>
    </xf>
    <xf numFmtId="0" fontId="4" fillId="6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12"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ilip Tasarz" id="{22DB2617-01B1-7741-8DE9-4B96BCBC4EE9}" userId="e9483531d16d0205" providerId="Windows Live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W9" dT="2026-10-01T14:47:01.08" personId="{22DB2617-01B1-7741-8DE9-4B96BCBC4EE9}" id="{61EA8455-16AD-1F40-84DA-C38FBC348E6E}">
    <text>U14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V10" dT="2026-10-01T14:46:36.67" personId="{22DB2617-01B1-7741-8DE9-4B96BCBC4EE9}" id="{BD536001-1B9D-CE4A-A68C-E0E006D53DCE}">
    <text>U14</text>
  </threadedComment>
</ThreadedComment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EA24-1290-2C41-97BC-27424C73032A}">
  <sheetPr>
    <tabColor theme="9"/>
    <pageSetUpPr fitToPage="1"/>
  </sheetPr>
  <dimension ref="A1:W16"/>
  <sheetViews>
    <sheetView zoomScale="94" zoomScaleNormal="100" workbookViewId="0">
      <selection activeCell="A15" sqref="A15"/>
    </sheetView>
  </sheetViews>
  <sheetFormatPr baseColWidth="10" defaultRowHeight="16" x14ac:dyDescent="0.2"/>
  <cols>
    <col min="1" max="1" width="4.5" style="1" bestFit="1" customWidth="1"/>
    <col min="2" max="2" width="18.1640625" style="1" bestFit="1" customWidth="1"/>
    <col min="3" max="3" width="42.5" style="1" bestFit="1" customWidth="1"/>
    <col min="4" max="4" width="6.6640625" style="1" customWidth="1"/>
    <col min="5" max="5" width="6.6640625" style="27" customWidth="1"/>
    <col min="6" max="12" width="6.6640625" style="29" customWidth="1"/>
    <col min="13" max="13" width="6.6640625" style="48" customWidth="1"/>
    <col min="14" max="17" width="6.6640625" style="29" customWidth="1"/>
    <col min="18" max="18" width="8.33203125" style="1" customWidth="1"/>
    <col min="19" max="21" width="7.1640625" style="1" customWidth="1"/>
    <col min="22" max="23" width="6.83203125" style="1" customWidth="1"/>
    <col min="24" max="16384" width="10.83203125" style="1"/>
  </cols>
  <sheetData>
    <row r="1" spans="1:23" x14ac:dyDescent="0.2">
      <c r="A1" s="15" t="s">
        <v>46</v>
      </c>
    </row>
    <row r="2" spans="1:23" x14ac:dyDescent="0.2">
      <c r="A2" s="86" t="s">
        <v>0</v>
      </c>
      <c r="B2" s="86" t="s">
        <v>51</v>
      </c>
      <c r="C2" s="86" t="s">
        <v>1</v>
      </c>
      <c r="D2" s="35" t="s">
        <v>182</v>
      </c>
      <c r="E2" s="36" t="s">
        <v>181</v>
      </c>
      <c r="F2" s="37" t="s">
        <v>183</v>
      </c>
      <c r="G2" s="35" t="s">
        <v>180</v>
      </c>
      <c r="H2" s="35" t="s">
        <v>216</v>
      </c>
      <c r="I2" s="37" t="s">
        <v>279</v>
      </c>
      <c r="J2" s="37" t="s">
        <v>217</v>
      </c>
      <c r="K2" s="35" t="s">
        <v>219</v>
      </c>
      <c r="L2" s="37" t="s">
        <v>222</v>
      </c>
      <c r="M2" s="35" t="s">
        <v>230</v>
      </c>
      <c r="N2" s="36" t="s">
        <v>181</v>
      </c>
      <c r="O2" s="37" t="s">
        <v>237</v>
      </c>
      <c r="P2" s="37" t="s">
        <v>340</v>
      </c>
      <c r="Q2" s="37" t="s">
        <v>351</v>
      </c>
      <c r="R2" s="87" t="s">
        <v>26</v>
      </c>
      <c r="S2" s="85" t="s">
        <v>349</v>
      </c>
      <c r="T2" s="85" t="s">
        <v>348</v>
      </c>
      <c r="U2" s="83" t="s">
        <v>352</v>
      </c>
      <c r="V2" s="88" t="s">
        <v>123</v>
      </c>
      <c r="W2" s="84" t="s">
        <v>153</v>
      </c>
    </row>
    <row r="3" spans="1:23" s="2" customFormat="1" ht="146" customHeight="1" x14ac:dyDescent="0.2">
      <c r="A3" s="86"/>
      <c r="B3" s="86"/>
      <c r="C3" s="86"/>
      <c r="D3" s="18" t="s">
        <v>25</v>
      </c>
      <c r="E3" s="21" t="s">
        <v>149</v>
      </c>
      <c r="F3" s="30" t="s">
        <v>166</v>
      </c>
      <c r="G3" s="18" t="s">
        <v>178</v>
      </c>
      <c r="H3" s="18" t="s">
        <v>215</v>
      </c>
      <c r="I3" s="30" t="s">
        <v>278</v>
      </c>
      <c r="J3" s="30" t="s">
        <v>218</v>
      </c>
      <c r="K3" s="18" t="s">
        <v>220</v>
      </c>
      <c r="L3" s="30" t="s">
        <v>221</v>
      </c>
      <c r="M3" s="18" t="s">
        <v>229</v>
      </c>
      <c r="N3" s="21" t="s">
        <v>231</v>
      </c>
      <c r="O3" s="30" t="s">
        <v>239</v>
      </c>
      <c r="P3" s="30" t="s">
        <v>341</v>
      </c>
      <c r="Q3" s="30" t="s">
        <v>350</v>
      </c>
      <c r="R3" s="87"/>
      <c r="S3" s="85"/>
      <c r="T3" s="85"/>
      <c r="U3" s="83"/>
      <c r="V3" s="88"/>
      <c r="W3" s="84"/>
    </row>
    <row r="4" spans="1:23" x14ac:dyDescent="0.2">
      <c r="A4" s="10" t="s">
        <v>8</v>
      </c>
      <c r="B4" s="6" t="s">
        <v>276</v>
      </c>
      <c r="C4" s="4" t="s">
        <v>277</v>
      </c>
      <c r="D4" s="14"/>
      <c r="E4" s="14"/>
      <c r="F4" s="14"/>
      <c r="G4" s="14"/>
      <c r="H4" s="14"/>
      <c r="I4" s="32">
        <v>170</v>
      </c>
      <c r="J4" s="14"/>
      <c r="K4" s="14"/>
      <c r="L4" s="14"/>
      <c r="M4" s="14"/>
      <c r="N4" s="14"/>
      <c r="O4" s="14"/>
      <c r="P4" s="14"/>
      <c r="Q4" s="31"/>
      <c r="R4" s="7">
        <f t="shared" ref="R4:R13" si="0">SUM(D4:Q4)</f>
        <v>170</v>
      </c>
      <c r="S4" s="72">
        <v>1</v>
      </c>
      <c r="T4" s="72"/>
      <c r="U4" s="72"/>
      <c r="V4" s="38">
        <f t="shared" ref="V4:V13" si="1">SUM(S4:T4)</f>
        <v>1</v>
      </c>
      <c r="W4" s="28">
        <f t="shared" ref="W4:W13" si="2">COUNTA(D4:Q4)</f>
        <v>1</v>
      </c>
    </row>
    <row r="5" spans="1:23" x14ac:dyDescent="0.2">
      <c r="A5" s="10" t="s">
        <v>9</v>
      </c>
      <c r="B5" s="4" t="s">
        <v>108</v>
      </c>
      <c r="C5" s="4" t="s">
        <v>109</v>
      </c>
      <c r="D5" s="20">
        <v>120</v>
      </c>
      <c r="E5" s="26">
        <v>201.5</v>
      </c>
      <c r="F5" s="32">
        <v>142</v>
      </c>
      <c r="G5" s="14"/>
      <c r="H5" s="20">
        <v>198</v>
      </c>
      <c r="I5" s="14"/>
      <c r="J5" s="14"/>
      <c r="K5" s="20">
        <v>194</v>
      </c>
      <c r="L5" s="47">
        <v>172</v>
      </c>
      <c r="M5" s="20">
        <v>132</v>
      </c>
      <c r="N5" s="26">
        <v>182</v>
      </c>
      <c r="O5" s="31">
        <v>142</v>
      </c>
      <c r="P5" s="31"/>
      <c r="Q5" s="31"/>
      <c r="R5" s="7">
        <f t="shared" si="0"/>
        <v>1483.5</v>
      </c>
      <c r="S5" s="72">
        <v>7</v>
      </c>
      <c r="T5" s="72"/>
      <c r="U5" s="72"/>
      <c r="V5" s="38">
        <f t="shared" si="1"/>
        <v>7</v>
      </c>
      <c r="W5" s="28">
        <f t="shared" si="2"/>
        <v>9</v>
      </c>
    </row>
    <row r="6" spans="1:23" x14ac:dyDescent="0.2">
      <c r="A6" s="10" t="s">
        <v>10</v>
      </c>
      <c r="B6" s="4" t="s">
        <v>102</v>
      </c>
      <c r="C6" s="4" t="s">
        <v>103</v>
      </c>
      <c r="D6" s="20">
        <v>238</v>
      </c>
      <c r="E6" s="26">
        <v>402</v>
      </c>
      <c r="F6" s="31"/>
      <c r="G6" s="20">
        <v>238</v>
      </c>
      <c r="H6" s="20">
        <v>240</v>
      </c>
      <c r="I6" s="14"/>
      <c r="J6" s="14"/>
      <c r="K6" s="14"/>
      <c r="L6" s="14"/>
      <c r="M6" s="20">
        <v>238</v>
      </c>
      <c r="N6" s="26">
        <v>402</v>
      </c>
      <c r="O6" s="32">
        <v>174</v>
      </c>
      <c r="P6" s="31"/>
      <c r="Q6" s="31"/>
      <c r="R6" s="7">
        <f t="shared" si="0"/>
        <v>1932</v>
      </c>
      <c r="S6" s="72">
        <v>7</v>
      </c>
      <c r="T6" s="72"/>
      <c r="U6" s="72"/>
      <c r="V6" s="38">
        <f t="shared" si="1"/>
        <v>7</v>
      </c>
      <c r="W6" s="28">
        <f t="shared" si="2"/>
        <v>7</v>
      </c>
    </row>
    <row r="7" spans="1:23" x14ac:dyDescent="0.2">
      <c r="A7" s="10" t="s">
        <v>11</v>
      </c>
      <c r="B7" s="4" t="s">
        <v>104</v>
      </c>
      <c r="C7" s="4" t="s">
        <v>36</v>
      </c>
      <c r="D7" s="20">
        <v>196</v>
      </c>
      <c r="E7" s="14"/>
      <c r="F7" s="31"/>
      <c r="G7" s="14"/>
      <c r="H7" s="14"/>
      <c r="I7" s="14"/>
      <c r="J7" s="32">
        <v>174</v>
      </c>
      <c r="K7" s="14"/>
      <c r="L7" s="14"/>
      <c r="M7" s="20">
        <v>154</v>
      </c>
      <c r="N7" s="26">
        <v>201.5</v>
      </c>
      <c r="O7" s="14"/>
      <c r="P7" s="14"/>
      <c r="Q7" s="31"/>
      <c r="R7" s="7">
        <f t="shared" si="0"/>
        <v>725.5</v>
      </c>
      <c r="S7" s="72">
        <v>4</v>
      </c>
      <c r="T7" s="72">
        <v>1</v>
      </c>
      <c r="U7" s="72"/>
      <c r="V7" s="38">
        <f t="shared" si="1"/>
        <v>5</v>
      </c>
      <c r="W7" s="28">
        <f t="shared" si="2"/>
        <v>4</v>
      </c>
    </row>
    <row r="8" spans="1:23" x14ac:dyDescent="0.2">
      <c r="A8" s="10" t="s">
        <v>12</v>
      </c>
      <c r="B8" s="6" t="s">
        <v>148</v>
      </c>
      <c r="C8" s="4" t="s">
        <v>243</v>
      </c>
      <c r="D8" s="14"/>
      <c r="E8" s="26">
        <v>162.5</v>
      </c>
      <c r="F8" s="31">
        <v>110</v>
      </c>
      <c r="G8" s="14"/>
      <c r="H8" s="20">
        <v>110</v>
      </c>
      <c r="I8" s="14"/>
      <c r="J8" s="32">
        <v>110</v>
      </c>
      <c r="K8" s="14"/>
      <c r="L8" s="14"/>
      <c r="M8" s="14"/>
      <c r="N8" s="14"/>
      <c r="O8" s="14"/>
      <c r="P8" s="14"/>
      <c r="Q8" s="31"/>
      <c r="R8" s="7">
        <f t="shared" si="0"/>
        <v>492.5</v>
      </c>
      <c r="S8" s="72">
        <v>3</v>
      </c>
      <c r="T8" s="72">
        <v>1</v>
      </c>
      <c r="U8" s="72"/>
      <c r="V8" s="38">
        <f t="shared" si="1"/>
        <v>4</v>
      </c>
      <c r="W8" s="28">
        <f t="shared" si="2"/>
        <v>4</v>
      </c>
    </row>
    <row r="9" spans="1:23" x14ac:dyDescent="0.2">
      <c r="A9" s="10" t="s">
        <v>13</v>
      </c>
      <c r="B9" s="4" t="s">
        <v>106</v>
      </c>
      <c r="C9" s="4" t="s">
        <v>107</v>
      </c>
      <c r="D9" s="20">
        <v>132</v>
      </c>
      <c r="E9" s="26">
        <v>221</v>
      </c>
      <c r="F9" s="31"/>
      <c r="G9" s="20">
        <v>132</v>
      </c>
      <c r="H9" s="14"/>
      <c r="I9" s="14"/>
      <c r="J9" s="32">
        <v>142</v>
      </c>
      <c r="K9" s="20">
        <v>130</v>
      </c>
      <c r="L9" s="14"/>
      <c r="M9" s="20">
        <v>120</v>
      </c>
      <c r="N9" s="26">
        <v>162.5</v>
      </c>
      <c r="O9" s="14"/>
      <c r="P9" s="14"/>
      <c r="Q9" s="31"/>
      <c r="R9" s="7">
        <f t="shared" si="0"/>
        <v>1039.5</v>
      </c>
      <c r="S9" s="72">
        <v>7</v>
      </c>
      <c r="T9" s="72"/>
      <c r="U9" s="72"/>
      <c r="V9" s="38">
        <f t="shared" si="1"/>
        <v>7</v>
      </c>
      <c r="W9" s="28">
        <f t="shared" si="2"/>
        <v>7</v>
      </c>
    </row>
    <row r="10" spans="1:23" x14ac:dyDescent="0.2">
      <c r="A10" s="10" t="s">
        <v>14</v>
      </c>
      <c r="B10" s="6" t="s">
        <v>145</v>
      </c>
      <c r="C10" s="4" t="s">
        <v>33</v>
      </c>
      <c r="D10" s="14"/>
      <c r="E10" s="26">
        <v>258</v>
      </c>
      <c r="F10" s="32">
        <v>174</v>
      </c>
      <c r="G10" s="20">
        <v>196</v>
      </c>
      <c r="H10" s="20">
        <v>156</v>
      </c>
      <c r="I10" s="14"/>
      <c r="J10" s="14"/>
      <c r="K10" s="14"/>
      <c r="L10" s="14"/>
      <c r="M10" s="14"/>
      <c r="N10" s="26">
        <v>330</v>
      </c>
      <c r="O10" s="14"/>
      <c r="P10" s="14"/>
      <c r="Q10" s="31"/>
      <c r="R10" s="7">
        <f t="shared" si="0"/>
        <v>1114</v>
      </c>
      <c r="S10" s="72">
        <v>5</v>
      </c>
      <c r="T10" s="72"/>
      <c r="U10" s="72"/>
      <c r="V10" s="38">
        <f t="shared" si="1"/>
        <v>5</v>
      </c>
      <c r="W10" s="28">
        <f t="shared" si="2"/>
        <v>5</v>
      </c>
    </row>
    <row r="11" spans="1:23" x14ac:dyDescent="0.2">
      <c r="A11" s="10" t="s">
        <v>15</v>
      </c>
      <c r="B11" s="6" t="s">
        <v>144</v>
      </c>
      <c r="C11" s="4" t="s">
        <v>35</v>
      </c>
      <c r="D11" s="14"/>
      <c r="E11" s="26">
        <v>330</v>
      </c>
      <c r="F11" s="31"/>
      <c r="G11" s="20">
        <v>120</v>
      </c>
      <c r="H11" s="20">
        <v>134</v>
      </c>
      <c r="I11" s="14"/>
      <c r="J11" s="14"/>
      <c r="K11" s="14"/>
      <c r="L11" s="14"/>
      <c r="M11" s="14"/>
      <c r="N11" s="26">
        <v>221</v>
      </c>
      <c r="O11" s="14"/>
      <c r="P11" s="32">
        <v>170</v>
      </c>
      <c r="Q11" s="31"/>
      <c r="R11" s="7">
        <f t="shared" si="0"/>
        <v>975</v>
      </c>
      <c r="S11" s="72">
        <v>5</v>
      </c>
      <c r="T11" s="72">
        <v>1</v>
      </c>
      <c r="U11" s="72"/>
      <c r="V11" s="38">
        <f t="shared" si="1"/>
        <v>6</v>
      </c>
      <c r="W11" s="28">
        <f t="shared" si="2"/>
        <v>5</v>
      </c>
    </row>
    <row r="12" spans="1:23" x14ac:dyDescent="0.2">
      <c r="A12" s="10" t="s">
        <v>16</v>
      </c>
      <c r="B12" s="6" t="s">
        <v>146</v>
      </c>
      <c r="C12" s="4" t="s">
        <v>147</v>
      </c>
      <c r="D12" s="14"/>
      <c r="E12" s="26">
        <v>182</v>
      </c>
      <c r="F12" s="31"/>
      <c r="G12" s="20">
        <v>154</v>
      </c>
      <c r="H12" s="20">
        <v>122</v>
      </c>
      <c r="I12" s="14"/>
      <c r="J12" s="14"/>
      <c r="K12" s="20">
        <v>236</v>
      </c>
      <c r="L12" s="14"/>
      <c r="M12" s="14"/>
      <c r="N12" s="26">
        <v>258</v>
      </c>
      <c r="O12" s="31">
        <v>110</v>
      </c>
      <c r="P12" s="31"/>
      <c r="Q12" s="32">
        <v>172</v>
      </c>
      <c r="R12" s="7">
        <f t="shared" si="0"/>
        <v>1234</v>
      </c>
      <c r="S12" s="72">
        <v>6</v>
      </c>
      <c r="T12" s="72"/>
      <c r="U12" s="72"/>
      <c r="V12" s="38">
        <f t="shared" si="1"/>
        <v>6</v>
      </c>
      <c r="W12" s="28">
        <f t="shared" si="2"/>
        <v>7</v>
      </c>
    </row>
    <row r="13" spans="1:23" x14ac:dyDescent="0.2">
      <c r="A13" s="10" t="s">
        <v>17</v>
      </c>
      <c r="B13" s="4" t="s">
        <v>105</v>
      </c>
      <c r="C13" s="4" t="s">
        <v>99</v>
      </c>
      <c r="D13" s="20">
        <v>154</v>
      </c>
      <c r="E13" s="14"/>
      <c r="F13" s="31"/>
      <c r="G13" s="14"/>
      <c r="H13" s="14"/>
      <c r="I13" s="14"/>
      <c r="J13" s="14"/>
      <c r="K13" s="20">
        <v>152</v>
      </c>
      <c r="L13" s="32">
        <v>140</v>
      </c>
      <c r="M13" s="20">
        <v>196</v>
      </c>
      <c r="N13" s="14"/>
      <c r="O13" s="14"/>
      <c r="P13" s="14"/>
      <c r="Q13" s="31">
        <v>140</v>
      </c>
      <c r="R13" s="7">
        <f t="shared" si="0"/>
        <v>782</v>
      </c>
      <c r="S13" s="72">
        <v>4</v>
      </c>
      <c r="T13" s="72"/>
      <c r="U13" s="72"/>
      <c r="V13" s="38">
        <f t="shared" si="1"/>
        <v>4</v>
      </c>
      <c r="W13" s="28">
        <f t="shared" si="2"/>
        <v>5</v>
      </c>
    </row>
    <row r="14" spans="1:23" x14ac:dyDescent="0.2">
      <c r="A14" s="11"/>
    </row>
    <row r="15" spans="1:23" x14ac:dyDescent="0.2">
      <c r="A15" s="12"/>
    </row>
    <row r="16" spans="1:23" x14ac:dyDescent="0.2">
      <c r="A16" s="46"/>
    </row>
  </sheetData>
  <sortState xmlns:xlrd2="http://schemas.microsoft.com/office/spreadsheetml/2017/richdata2" ref="B4:W13">
    <sortCondition ref="B4:B13"/>
  </sortState>
  <mergeCells count="9">
    <mergeCell ref="W2:W3"/>
    <mergeCell ref="S2:S3"/>
    <mergeCell ref="T2:T3"/>
    <mergeCell ref="U2:U3"/>
    <mergeCell ref="A2:A3"/>
    <mergeCell ref="B2:B3"/>
    <mergeCell ref="C2:C3"/>
    <mergeCell ref="R2:R3"/>
    <mergeCell ref="V2:V3"/>
  </mergeCells>
  <phoneticPr fontId="8" type="noConversion"/>
  <conditionalFormatting sqref="V4:V13">
    <cfRule type="cellIs" dxfId="11" priority="1" stopIfTrue="1" operator="lessThan">
      <formula>4</formula>
    </cfRule>
    <cfRule type="cellIs" dxfId="10" priority="2" operator="greaterThan">
      <formula>3</formula>
    </cfRule>
  </conditionalFormatting>
  <pageMargins left="0.7" right="0.7" top="0.75" bottom="0.75" header="0.3" footer="0.3"/>
  <pageSetup paperSize="9" scale="61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B1EE-638B-7C41-8441-25394C5AC0BE}">
  <sheetPr>
    <tabColor theme="9"/>
    <pageSetUpPr fitToPage="1"/>
  </sheetPr>
  <dimension ref="A1:AA23"/>
  <sheetViews>
    <sheetView zoomScale="75" zoomScaleNormal="100" workbookViewId="0">
      <selection activeCell="C35" sqref="C35"/>
    </sheetView>
  </sheetViews>
  <sheetFormatPr baseColWidth="10" defaultRowHeight="16" x14ac:dyDescent="0.2"/>
  <cols>
    <col min="1" max="1" width="4.5" style="1" bestFit="1" customWidth="1"/>
    <col min="2" max="2" width="19.33203125" style="1" bestFit="1" customWidth="1"/>
    <col min="3" max="3" width="41.6640625" style="1" bestFit="1" customWidth="1"/>
    <col min="4" max="4" width="6.83203125" style="1" customWidth="1"/>
    <col min="5" max="5" width="6.83203125" style="27" customWidth="1"/>
    <col min="6" max="12" width="6.6640625" style="29" customWidth="1"/>
    <col min="13" max="13" width="6.6640625" style="48" customWidth="1"/>
    <col min="14" max="14" width="6.6640625" style="29" customWidth="1"/>
    <col min="15" max="15" width="6.6640625" style="27" customWidth="1"/>
    <col min="16" max="18" width="6.6640625" style="29" customWidth="1"/>
    <col min="19" max="20" width="6.6640625" style="1" customWidth="1"/>
    <col min="21" max="21" width="8.5" style="1" customWidth="1"/>
    <col min="22" max="24" width="7" style="1" customWidth="1"/>
    <col min="25" max="26" width="6.83203125" style="1" customWidth="1"/>
    <col min="27" max="16384" width="10.83203125" style="1"/>
  </cols>
  <sheetData>
    <row r="1" spans="1:27" x14ac:dyDescent="0.2">
      <c r="A1" s="15" t="s">
        <v>47</v>
      </c>
    </row>
    <row r="2" spans="1:27" x14ac:dyDescent="0.2">
      <c r="A2" s="86" t="s">
        <v>0</v>
      </c>
      <c r="B2" s="86" t="s">
        <v>51</v>
      </c>
      <c r="C2" s="86" t="s">
        <v>1</v>
      </c>
      <c r="D2" s="35" t="s">
        <v>182</v>
      </c>
      <c r="E2" s="36" t="s">
        <v>181</v>
      </c>
      <c r="F2" s="37" t="s">
        <v>183</v>
      </c>
      <c r="G2" s="35" t="s">
        <v>180</v>
      </c>
      <c r="H2" s="35" t="s">
        <v>216</v>
      </c>
      <c r="I2" s="37" t="s">
        <v>279</v>
      </c>
      <c r="J2" s="37" t="s">
        <v>217</v>
      </c>
      <c r="K2" s="35" t="s">
        <v>219</v>
      </c>
      <c r="L2" s="37" t="s">
        <v>222</v>
      </c>
      <c r="M2" s="35" t="s">
        <v>223</v>
      </c>
      <c r="N2" s="35" t="s">
        <v>230</v>
      </c>
      <c r="O2" s="36" t="s">
        <v>286</v>
      </c>
      <c r="P2" s="37" t="s">
        <v>237</v>
      </c>
      <c r="Q2" s="37" t="s">
        <v>238</v>
      </c>
      <c r="R2" s="37" t="s">
        <v>340</v>
      </c>
      <c r="S2" s="34" t="s">
        <v>343</v>
      </c>
      <c r="T2" s="37" t="s">
        <v>351</v>
      </c>
      <c r="U2" s="87" t="s">
        <v>26</v>
      </c>
      <c r="V2" s="85" t="s">
        <v>349</v>
      </c>
      <c r="W2" s="85" t="s">
        <v>348</v>
      </c>
      <c r="X2" s="83" t="s">
        <v>352</v>
      </c>
      <c r="Y2" s="88" t="s">
        <v>123</v>
      </c>
      <c r="Z2" s="84" t="s">
        <v>153</v>
      </c>
    </row>
    <row r="3" spans="1:27" s="2" customFormat="1" ht="147" customHeight="1" x14ac:dyDescent="0.2">
      <c r="A3" s="86"/>
      <c r="B3" s="86"/>
      <c r="C3" s="86"/>
      <c r="D3" s="18" t="s">
        <v>25</v>
      </c>
      <c r="E3" s="21" t="s">
        <v>149</v>
      </c>
      <c r="F3" s="30" t="s">
        <v>166</v>
      </c>
      <c r="G3" s="18" t="s">
        <v>178</v>
      </c>
      <c r="H3" s="18" t="s">
        <v>215</v>
      </c>
      <c r="I3" s="30" t="s">
        <v>278</v>
      </c>
      <c r="J3" s="30" t="s">
        <v>218</v>
      </c>
      <c r="K3" s="18" t="s">
        <v>220</v>
      </c>
      <c r="L3" s="30" t="s">
        <v>221</v>
      </c>
      <c r="M3" s="18" t="s">
        <v>225</v>
      </c>
      <c r="N3" s="18" t="s">
        <v>229</v>
      </c>
      <c r="O3" s="21" t="s">
        <v>231</v>
      </c>
      <c r="P3" s="30" t="s">
        <v>239</v>
      </c>
      <c r="Q3" s="30" t="s">
        <v>241</v>
      </c>
      <c r="R3" s="30" t="s">
        <v>341</v>
      </c>
      <c r="S3" s="17" t="s">
        <v>342</v>
      </c>
      <c r="T3" s="30" t="s">
        <v>350</v>
      </c>
      <c r="U3" s="87"/>
      <c r="V3" s="85"/>
      <c r="W3" s="85"/>
      <c r="X3" s="83"/>
      <c r="Y3" s="88"/>
      <c r="Z3" s="84"/>
    </row>
    <row r="4" spans="1:27" x14ac:dyDescent="0.2">
      <c r="A4" s="10" t="s">
        <v>8</v>
      </c>
      <c r="B4" s="6" t="s">
        <v>276</v>
      </c>
      <c r="C4" s="4" t="s">
        <v>277</v>
      </c>
      <c r="D4" s="31"/>
      <c r="E4" s="31"/>
      <c r="F4" s="31"/>
      <c r="G4" s="31"/>
      <c r="H4" s="31"/>
      <c r="I4" s="32">
        <v>170</v>
      </c>
      <c r="J4" s="31"/>
      <c r="K4" s="31"/>
      <c r="L4" s="14"/>
      <c r="M4" s="14"/>
      <c r="N4" s="14"/>
      <c r="O4" s="25"/>
      <c r="P4" s="31"/>
      <c r="Q4" s="31"/>
      <c r="R4" s="31"/>
      <c r="S4" s="33"/>
      <c r="T4" s="33"/>
      <c r="U4" s="7">
        <f t="shared" ref="U4:U20" si="0">SUM(D4:T4)</f>
        <v>170</v>
      </c>
      <c r="V4" s="72">
        <v>1</v>
      </c>
      <c r="W4" s="72"/>
      <c r="X4" s="72"/>
      <c r="Y4" s="38">
        <f t="shared" ref="Y4:Y20" si="1">SUM(V4:W4)</f>
        <v>1</v>
      </c>
      <c r="Z4" s="28">
        <f t="shared" ref="Z4:Z20" si="2">COUNTA(D4:T4)</f>
        <v>1</v>
      </c>
      <c r="AA4" s="13"/>
    </row>
    <row r="5" spans="1:27" x14ac:dyDescent="0.2">
      <c r="A5" s="10" t="s">
        <v>9</v>
      </c>
      <c r="B5" s="6" t="s">
        <v>284</v>
      </c>
      <c r="C5" s="4" t="s">
        <v>6</v>
      </c>
      <c r="D5" s="31"/>
      <c r="E5" s="31"/>
      <c r="F5" s="31"/>
      <c r="G5" s="31"/>
      <c r="H5" s="31"/>
      <c r="I5" s="31"/>
      <c r="J5" s="31"/>
      <c r="K5" s="31"/>
      <c r="L5" s="31"/>
      <c r="M5" s="14">
        <v>130</v>
      </c>
      <c r="N5" s="31"/>
      <c r="O5" s="25"/>
      <c r="P5" s="31"/>
      <c r="Q5" s="31"/>
      <c r="R5" s="32">
        <v>140</v>
      </c>
      <c r="S5" s="33"/>
      <c r="T5" s="33"/>
      <c r="U5" s="7">
        <f t="shared" si="0"/>
        <v>270</v>
      </c>
      <c r="V5" s="72">
        <v>1</v>
      </c>
      <c r="W5" s="72"/>
      <c r="X5" s="72"/>
      <c r="Y5" s="38">
        <f t="shared" si="1"/>
        <v>1</v>
      </c>
      <c r="Z5" s="28">
        <f t="shared" si="2"/>
        <v>2</v>
      </c>
      <c r="AA5" s="13"/>
    </row>
    <row r="6" spans="1:27" x14ac:dyDescent="0.2">
      <c r="A6" s="10" t="s">
        <v>10</v>
      </c>
      <c r="B6" s="6" t="s">
        <v>280</v>
      </c>
      <c r="C6" s="4" t="s">
        <v>281</v>
      </c>
      <c r="D6" s="31"/>
      <c r="E6" s="31"/>
      <c r="F6" s="31"/>
      <c r="G6" s="31"/>
      <c r="H6" s="31"/>
      <c r="I6" s="31"/>
      <c r="J6" s="31">
        <v>87.5</v>
      </c>
      <c r="K6" s="31"/>
      <c r="L6" s="31"/>
      <c r="M6" s="14"/>
      <c r="N6" s="20">
        <v>102</v>
      </c>
      <c r="O6" s="25"/>
      <c r="P6" s="31"/>
      <c r="Q6" s="31"/>
      <c r="R6" s="31"/>
      <c r="S6" s="33"/>
      <c r="T6" s="33"/>
      <c r="U6" s="7">
        <f t="shared" si="0"/>
        <v>189.5</v>
      </c>
      <c r="V6" s="72">
        <v>1</v>
      </c>
      <c r="W6" s="72"/>
      <c r="X6" s="72"/>
      <c r="Y6" s="38">
        <f t="shared" si="1"/>
        <v>1</v>
      </c>
      <c r="Z6" s="28">
        <f t="shared" si="2"/>
        <v>2</v>
      </c>
      <c r="AA6" s="13"/>
    </row>
    <row r="7" spans="1:27" x14ac:dyDescent="0.2">
      <c r="A7" s="10" t="s">
        <v>11</v>
      </c>
      <c r="B7" s="4" t="s">
        <v>102</v>
      </c>
      <c r="C7" s="4" t="s">
        <v>103</v>
      </c>
      <c r="D7" s="20">
        <v>194</v>
      </c>
      <c r="E7" s="26">
        <v>330</v>
      </c>
      <c r="F7" s="31"/>
      <c r="G7" s="20">
        <v>238</v>
      </c>
      <c r="H7" s="20">
        <v>242</v>
      </c>
      <c r="I7" s="31"/>
      <c r="J7" s="31"/>
      <c r="K7" s="31"/>
      <c r="L7" s="14"/>
      <c r="M7" s="14"/>
      <c r="N7" s="20">
        <v>204</v>
      </c>
      <c r="O7" s="26">
        <v>400</v>
      </c>
      <c r="P7" s="32">
        <v>174</v>
      </c>
      <c r="Q7" s="31"/>
      <c r="R7" s="31"/>
      <c r="S7" s="33"/>
      <c r="T7" s="33"/>
      <c r="U7" s="7">
        <f t="shared" si="0"/>
        <v>1782</v>
      </c>
      <c r="V7" s="72">
        <v>7</v>
      </c>
      <c r="W7" s="72"/>
      <c r="X7" s="72"/>
      <c r="Y7" s="38">
        <f t="shared" si="1"/>
        <v>7</v>
      </c>
      <c r="Z7" s="28">
        <f t="shared" si="2"/>
        <v>7</v>
      </c>
      <c r="AA7" s="13"/>
    </row>
    <row r="8" spans="1:27" x14ac:dyDescent="0.2">
      <c r="A8" s="10" t="s">
        <v>12</v>
      </c>
      <c r="B8" s="6" t="s">
        <v>104</v>
      </c>
      <c r="C8" s="4" t="s">
        <v>36</v>
      </c>
      <c r="D8" s="31"/>
      <c r="E8" s="31"/>
      <c r="F8" s="31"/>
      <c r="G8" s="31"/>
      <c r="H8" s="31"/>
      <c r="I8" s="31"/>
      <c r="J8" s="32">
        <v>146</v>
      </c>
      <c r="K8" s="31"/>
      <c r="L8" s="31"/>
      <c r="M8" s="14"/>
      <c r="N8" s="20">
        <v>140</v>
      </c>
      <c r="O8" s="26">
        <v>328</v>
      </c>
      <c r="P8" s="31"/>
      <c r="Q8" s="31"/>
      <c r="R8" s="31"/>
      <c r="S8" s="33"/>
      <c r="T8" s="33"/>
      <c r="U8" s="7">
        <f t="shared" si="0"/>
        <v>614</v>
      </c>
      <c r="V8" s="72">
        <v>3</v>
      </c>
      <c r="W8" s="72">
        <v>1</v>
      </c>
      <c r="X8" s="72"/>
      <c r="Y8" s="38">
        <f t="shared" si="1"/>
        <v>4</v>
      </c>
      <c r="Z8" s="28">
        <f t="shared" si="2"/>
        <v>3</v>
      </c>
      <c r="AA8" s="13"/>
    </row>
    <row r="9" spans="1:27" x14ac:dyDescent="0.2">
      <c r="A9" s="10" t="s">
        <v>13</v>
      </c>
      <c r="B9" s="4" t="s">
        <v>106</v>
      </c>
      <c r="C9" s="4" t="s">
        <v>107</v>
      </c>
      <c r="D9" s="20">
        <v>130</v>
      </c>
      <c r="E9" s="26">
        <v>182</v>
      </c>
      <c r="F9" s="31"/>
      <c r="G9" s="20">
        <v>120</v>
      </c>
      <c r="H9" s="14"/>
      <c r="I9" s="31"/>
      <c r="J9" s="32">
        <v>97</v>
      </c>
      <c r="K9" s="20">
        <v>100</v>
      </c>
      <c r="L9" s="14"/>
      <c r="M9" s="14"/>
      <c r="N9" s="20">
        <v>80</v>
      </c>
      <c r="O9" s="26">
        <v>180</v>
      </c>
      <c r="P9" s="31"/>
      <c r="Q9" s="31"/>
      <c r="R9" s="31"/>
      <c r="S9" s="33"/>
      <c r="T9" s="33"/>
      <c r="U9" s="7">
        <f t="shared" si="0"/>
        <v>889</v>
      </c>
      <c r="V9" s="72">
        <v>7</v>
      </c>
      <c r="W9" s="72"/>
      <c r="X9" s="72"/>
      <c r="Y9" s="38">
        <f t="shared" si="1"/>
        <v>7</v>
      </c>
      <c r="Z9" s="28">
        <f t="shared" si="2"/>
        <v>7</v>
      </c>
      <c r="AA9" s="13"/>
    </row>
    <row r="10" spans="1:27" x14ac:dyDescent="0.2">
      <c r="A10" s="10" t="s">
        <v>14</v>
      </c>
      <c r="B10" s="4" t="s">
        <v>120</v>
      </c>
      <c r="C10" s="4" t="s">
        <v>61</v>
      </c>
      <c r="D10" s="20">
        <v>236</v>
      </c>
      <c r="E10" s="26">
        <v>402</v>
      </c>
      <c r="F10" s="31"/>
      <c r="G10" s="14"/>
      <c r="H10" s="14"/>
      <c r="I10" s="31"/>
      <c r="J10" s="14"/>
      <c r="K10" s="14"/>
      <c r="L10" s="14"/>
      <c r="M10" s="14">
        <v>236</v>
      </c>
      <c r="N10" s="20">
        <v>162</v>
      </c>
      <c r="O10" s="25"/>
      <c r="P10" s="31"/>
      <c r="Q10" s="32">
        <v>170</v>
      </c>
      <c r="R10" s="14"/>
      <c r="S10" s="33"/>
      <c r="T10" s="33"/>
      <c r="U10" s="7">
        <f t="shared" si="0"/>
        <v>1206</v>
      </c>
      <c r="V10" s="72">
        <v>4</v>
      </c>
      <c r="W10" s="72">
        <v>1</v>
      </c>
      <c r="X10" s="72"/>
      <c r="Y10" s="38">
        <f t="shared" si="1"/>
        <v>5</v>
      </c>
      <c r="Z10" s="28">
        <f t="shared" si="2"/>
        <v>5</v>
      </c>
      <c r="AA10" s="13"/>
    </row>
    <row r="11" spans="1:27" x14ac:dyDescent="0.2">
      <c r="A11" s="10" t="s">
        <v>15</v>
      </c>
      <c r="B11" s="6" t="s">
        <v>287</v>
      </c>
      <c r="C11" s="4" t="s">
        <v>244</v>
      </c>
      <c r="D11" s="31"/>
      <c r="E11" s="31"/>
      <c r="F11" s="31"/>
      <c r="G11" s="31"/>
      <c r="H11" s="31"/>
      <c r="I11" s="31"/>
      <c r="J11" s="31"/>
      <c r="K11" s="31"/>
      <c r="L11" s="31"/>
      <c r="M11" s="14"/>
      <c r="N11" s="31"/>
      <c r="O11" s="25"/>
      <c r="P11" s="32">
        <v>142</v>
      </c>
      <c r="Q11" s="31"/>
      <c r="R11" s="31"/>
      <c r="S11" s="33">
        <v>70</v>
      </c>
      <c r="T11" s="33"/>
      <c r="U11" s="7">
        <f t="shared" si="0"/>
        <v>212</v>
      </c>
      <c r="V11" s="72">
        <v>1</v>
      </c>
      <c r="W11" s="72"/>
      <c r="X11" s="72"/>
      <c r="Y11" s="38">
        <f t="shared" si="1"/>
        <v>1</v>
      </c>
      <c r="Z11" s="28">
        <f t="shared" si="2"/>
        <v>2</v>
      </c>
      <c r="AA11" s="13"/>
    </row>
    <row r="12" spans="1:27" x14ac:dyDescent="0.2">
      <c r="A12" s="10" t="s">
        <v>16</v>
      </c>
      <c r="B12" s="6" t="s">
        <v>144</v>
      </c>
      <c r="C12" s="4" t="s">
        <v>35</v>
      </c>
      <c r="D12" s="14"/>
      <c r="E12" s="26">
        <v>258</v>
      </c>
      <c r="F12" s="31"/>
      <c r="G12" s="20">
        <v>154</v>
      </c>
      <c r="H12" s="20">
        <v>136</v>
      </c>
      <c r="I12" s="31"/>
      <c r="J12" s="14"/>
      <c r="K12" s="14"/>
      <c r="L12" s="14"/>
      <c r="M12" s="14"/>
      <c r="N12" s="14"/>
      <c r="O12" s="26">
        <v>256</v>
      </c>
      <c r="P12" s="31"/>
      <c r="Q12" s="31"/>
      <c r="R12" s="32">
        <v>172</v>
      </c>
      <c r="S12" s="33"/>
      <c r="T12" s="33"/>
      <c r="U12" s="7">
        <f t="shared" si="0"/>
        <v>976</v>
      </c>
      <c r="V12" s="72">
        <v>5</v>
      </c>
      <c r="W12" s="72">
        <v>1</v>
      </c>
      <c r="X12" s="72"/>
      <c r="Y12" s="38">
        <f t="shared" si="1"/>
        <v>6</v>
      </c>
      <c r="Z12" s="28">
        <f t="shared" si="2"/>
        <v>5</v>
      </c>
      <c r="AA12" s="13"/>
    </row>
    <row r="13" spans="1:27" x14ac:dyDescent="0.2">
      <c r="A13" s="10" t="s">
        <v>17</v>
      </c>
      <c r="B13" s="6" t="s">
        <v>285</v>
      </c>
      <c r="C13" s="4" t="s">
        <v>281</v>
      </c>
      <c r="D13" s="31"/>
      <c r="E13" s="31"/>
      <c r="F13" s="31"/>
      <c r="G13" s="31"/>
      <c r="H13" s="31"/>
      <c r="I13" s="31"/>
      <c r="J13" s="31"/>
      <c r="K13" s="31"/>
      <c r="L13" s="31"/>
      <c r="M13" s="14"/>
      <c r="N13" s="20">
        <v>102</v>
      </c>
      <c r="O13" s="25"/>
      <c r="P13" s="31"/>
      <c r="Q13" s="31"/>
      <c r="R13" s="31"/>
      <c r="S13" s="33"/>
      <c r="T13" s="33"/>
      <c r="U13" s="7">
        <f t="shared" si="0"/>
        <v>102</v>
      </c>
      <c r="V13" s="72">
        <v>1</v>
      </c>
      <c r="W13" s="72"/>
      <c r="X13" s="72"/>
      <c r="Y13" s="38">
        <f t="shared" si="1"/>
        <v>1</v>
      </c>
      <c r="Z13" s="28">
        <f t="shared" si="2"/>
        <v>1</v>
      </c>
      <c r="AA13" s="13"/>
    </row>
    <row r="14" spans="1:27" x14ac:dyDescent="0.2">
      <c r="A14" s="10" t="s">
        <v>18</v>
      </c>
      <c r="B14" s="6" t="s">
        <v>146</v>
      </c>
      <c r="C14" s="4" t="s">
        <v>147</v>
      </c>
      <c r="D14" s="14"/>
      <c r="E14" s="26">
        <v>221</v>
      </c>
      <c r="F14" s="31"/>
      <c r="G14" s="20">
        <v>132</v>
      </c>
      <c r="H14" s="20">
        <v>158</v>
      </c>
      <c r="I14" s="31"/>
      <c r="J14" s="14"/>
      <c r="K14" s="20">
        <v>158</v>
      </c>
      <c r="L14" s="14"/>
      <c r="M14" s="14"/>
      <c r="N14" s="14"/>
      <c r="O14" s="26">
        <v>219</v>
      </c>
      <c r="P14" s="31">
        <v>110</v>
      </c>
      <c r="Q14" s="31"/>
      <c r="R14" s="31"/>
      <c r="S14" s="33"/>
      <c r="T14" s="32">
        <v>174</v>
      </c>
      <c r="U14" s="7">
        <f t="shared" si="0"/>
        <v>1172</v>
      </c>
      <c r="V14" s="72">
        <v>6</v>
      </c>
      <c r="W14" s="72"/>
      <c r="X14" s="72"/>
      <c r="Y14" s="38">
        <f t="shared" si="1"/>
        <v>6</v>
      </c>
      <c r="Z14" s="28">
        <f t="shared" si="2"/>
        <v>7</v>
      </c>
      <c r="AA14" s="13"/>
    </row>
    <row r="15" spans="1:27" x14ac:dyDescent="0.2">
      <c r="A15" s="10" t="s">
        <v>19</v>
      </c>
      <c r="B15" s="6" t="s">
        <v>310</v>
      </c>
      <c r="C15" s="4" t="s">
        <v>42</v>
      </c>
      <c r="D15" s="14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2">
        <v>142</v>
      </c>
      <c r="U15" s="7">
        <f t="shared" si="0"/>
        <v>142</v>
      </c>
      <c r="V15" s="72">
        <v>1</v>
      </c>
      <c r="W15" s="72"/>
      <c r="X15" s="72"/>
      <c r="Y15" s="38">
        <f t="shared" si="1"/>
        <v>1</v>
      </c>
      <c r="Z15" s="28">
        <f t="shared" si="2"/>
        <v>1</v>
      </c>
      <c r="AA15" s="13"/>
    </row>
    <row r="16" spans="1:27" x14ac:dyDescent="0.2">
      <c r="A16" s="10" t="s">
        <v>20</v>
      </c>
      <c r="B16" s="6" t="s">
        <v>208</v>
      </c>
      <c r="C16" s="4" t="s">
        <v>209</v>
      </c>
      <c r="D16" s="14"/>
      <c r="E16" s="25">
        <v>212</v>
      </c>
      <c r="F16" s="31"/>
      <c r="G16" s="31"/>
      <c r="H16" s="14"/>
      <c r="I16" s="31"/>
      <c r="J16" s="14"/>
      <c r="K16" s="14"/>
      <c r="L16" s="14"/>
      <c r="M16" s="14"/>
      <c r="N16" s="14"/>
      <c r="O16" s="25"/>
      <c r="P16" s="31"/>
      <c r="Q16" s="31"/>
      <c r="R16" s="31"/>
      <c r="S16" s="33"/>
      <c r="T16" s="33"/>
      <c r="U16" s="7">
        <f t="shared" si="0"/>
        <v>212</v>
      </c>
      <c r="V16" s="72">
        <v>0</v>
      </c>
      <c r="W16" s="72"/>
      <c r="X16" s="72"/>
      <c r="Y16" s="38">
        <f t="shared" si="1"/>
        <v>0</v>
      </c>
      <c r="Z16" s="28">
        <f t="shared" si="2"/>
        <v>1</v>
      </c>
      <c r="AA16" s="13"/>
    </row>
    <row r="17" spans="1:27" x14ac:dyDescent="0.2">
      <c r="A17" s="10" t="s">
        <v>21</v>
      </c>
      <c r="B17" s="4" t="s">
        <v>105</v>
      </c>
      <c r="C17" s="4" t="s">
        <v>99</v>
      </c>
      <c r="D17" s="20">
        <v>152</v>
      </c>
      <c r="E17" s="25"/>
      <c r="F17" s="31"/>
      <c r="G17" s="14"/>
      <c r="H17" s="14"/>
      <c r="I17" s="31"/>
      <c r="J17" s="14"/>
      <c r="K17" s="20">
        <v>136</v>
      </c>
      <c r="L17" s="32">
        <v>140</v>
      </c>
      <c r="M17" s="14"/>
      <c r="N17" s="20">
        <v>116</v>
      </c>
      <c r="O17" s="25"/>
      <c r="P17" s="31"/>
      <c r="Q17" s="31"/>
      <c r="R17" s="31"/>
      <c r="S17" s="33"/>
      <c r="T17" s="31">
        <v>110</v>
      </c>
      <c r="U17" s="7">
        <f t="shared" si="0"/>
        <v>654</v>
      </c>
      <c r="V17" s="72">
        <v>4</v>
      </c>
      <c r="W17" s="72"/>
      <c r="X17" s="72"/>
      <c r="Y17" s="38">
        <f t="shared" si="1"/>
        <v>4</v>
      </c>
      <c r="Z17" s="28">
        <f t="shared" si="2"/>
        <v>5</v>
      </c>
      <c r="AA17" s="13"/>
    </row>
    <row r="18" spans="1:27" x14ac:dyDescent="0.2">
      <c r="A18" s="10" t="s">
        <v>22</v>
      </c>
      <c r="B18" s="6" t="s">
        <v>150</v>
      </c>
      <c r="C18" s="4" t="s">
        <v>32</v>
      </c>
      <c r="D18" s="14"/>
      <c r="E18" s="26">
        <v>201.5</v>
      </c>
      <c r="F18" s="31"/>
      <c r="G18" s="14"/>
      <c r="H18" s="20">
        <v>112</v>
      </c>
      <c r="I18" s="31"/>
      <c r="J18" s="31">
        <v>114</v>
      </c>
      <c r="K18" s="14"/>
      <c r="L18" s="14"/>
      <c r="M18" s="14">
        <v>152</v>
      </c>
      <c r="N18" s="20">
        <v>128</v>
      </c>
      <c r="O18" s="25"/>
      <c r="P18" s="31"/>
      <c r="Q18" s="31"/>
      <c r="R18" s="31"/>
      <c r="S18" s="33"/>
      <c r="T18" s="33"/>
      <c r="U18" s="7">
        <f t="shared" si="0"/>
        <v>707.5</v>
      </c>
      <c r="V18" s="72">
        <v>3</v>
      </c>
      <c r="W18" s="72"/>
      <c r="X18" s="72"/>
      <c r="Y18" s="38">
        <f t="shared" si="1"/>
        <v>3</v>
      </c>
      <c r="Z18" s="28">
        <f t="shared" si="2"/>
        <v>5</v>
      </c>
      <c r="AA18" s="13"/>
    </row>
    <row r="19" spans="1:27" x14ac:dyDescent="0.2">
      <c r="A19" s="10" t="s">
        <v>23</v>
      </c>
      <c r="B19" s="6" t="s">
        <v>151</v>
      </c>
      <c r="C19" s="4" t="s">
        <v>152</v>
      </c>
      <c r="D19" s="14"/>
      <c r="E19" s="26">
        <v>162.5</v>
      </c>
      <c r="F19" s="32">
        <v>172</v>
      </c>
      <c r="G19" s="14"/>
      <c r="H19" s="14"/>
      <c r="I19" s="31"/>
      <c r="J19" s="14"/>
      <c r="K19" s="20">
        <v>124</v>
      </c>
      <c r="L19" s="47">
        <v>172</v>
      </c>
      <c r="M19" s="14"/>
      <c r="N19" s="14"/>
      <c r="O19" s="26">
        <v>199.5</v>
      </c>
      <c r="P19" s="31"/>
      <c r="Q19" s="31"/>
      <c r="R19" s="31"/>
      <c r="S19" s="33"/>
      <c r="T19" s="33"/>
      <c r="U19" s="7">
        <f t="shared" si="0"/>
        <v>830</v>
      </c>
      <c r="V19" s="72">
        <v>4</v>
      </c>
      <c r="W19" s="72"/>
      <c r="X19" s="72"/>
      <c r="Y19" s="38">
        <f t="shared" si="1"/>
        <v>4</v>
      </c>
      <c r="Z19" s="28">
        <f t="shared" si="2"/>
        <v>5</v>
      </c>
      <c r="AA19" s="13"/>
    </row>
    <row r="20" spans="1:27" x14ac:dyDescent="0.2">
      <c r="A20" s="10" t="s">
        <v>24</v>
      </c>
      <c r="B20" s="6" t="s">
        <v>274</v>
      </c>
      <c r="C20" s="4" t="s">
        <v>275</v>
      </c>
      <c r="D20" s="31"/>
      <c r="E20" s="31"/>
      <c r="F20" s="31"/>
      <c r="G20" s="31"/>
      <c r="H20" s="20">
        <v>124</v>
      </c>
      <c r="I20" s="31"/>
      <c r="J20" s="31"/>
      <c r="K20" s="31"/>
      <c r="L20" s="14"/>
      <c r="M20" s="14"/>
      <c r="N20" s="14"/>
      <c r="O20" s="25"/>
      <c r="P20" s="31"/>
      <c r="Q20" s="31"/>
      <c r="R20" s="31"/>
      <c r="S20" s="33"/>
      <c r="T20" s="33"/>
      <c r="U20" s="7">
        <f t="shared" si="0"/>
        <v>124</v>
      </c>
      <c r="V20" s="72">
        <v>1</v>
      </c>
      <c r="W20" s="72"/>
      <c r="X20" s="72"/>
      <c r="Y20" s="38">
        <f t="shared" si="1"/>
        <v>1</v>
      </c>
      <c r="Z20" s="28">
        <f t="shared" si="2"/>
        <v>1</v>
      </c>
      <c r="AA20" s="13"/>
    </row>
    <row r="21" spans="1:27" x14ac:dyDescent="0.2">
      <c r="A21" s="11">
        <v>18</v>
      </c>
      <c r="B21" s="1" t="s">
        <v>365</v>
      </c>
      <c r="C21" s="1" t="s">
        <v>366</v>
      </c>
      <c r="X21" s="82" t="s">
        <v>362</v>
      </c>
    </row>
    <row r="22" spans="1:27" x14ac:dyDescent="0.2">
      <c r="A22" s="12"/>
    </row>
    <row r="23" spans="1:27" x14ac:dyDescent="0.2">
      <c r="A23" s="46"/>
    </row>
  </sheetData>
  <sortState xmlns:xlrd2="http://schemas.microsoft.com/office/spreadsheetml/2017/richdata2" ref="B4:Z20">
    <sortCondition ref="B4:B20"/>
  </sortState>
  <mergeCells count="9">
    <mergeCell ref="Z2:Z3"/>
    <mergeCell ref="V2:V3"/>
    <mergeCell ref="W2:W3"/>
    <mergeCell ref="X2:X3"/>
    <mergeCell ref="A2:A3"/>
    <mergeCell ref="B2:B3"/>
    <mergeCell ref="C2:C3"/>
    <mergeCell ref="U2:U3"/>
    <mergeCell ref="Y2:Y3"/>
  </mergeCells>
  <phoneticPr fontId="8" type="noConversion"/>
  <conditionalFormatting sqref="Y4:Y20">
    <cfRule type="cellIs" dxfId="9" priority="1" operator="lessThan">
      <formula>4</formula>
    </cfRule>
    <cfRule type="cellIs" dxfId="8" priority="3" operator="greaterThan">
      <formula>3</formula>
    </cfRule>
  </conditionalFormatting>
  <pageMargins left="0.7" right="0.7" top="0.75" bottom="0.75" header="0.3" footer="0.3"/>
  <pageSetup paperSize="9" scale="5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9EC4-11ED-DC4E-A2DA-F1D129E8B56B}">
  <sheetPr>
    <tabColor theme="9"/>
    <pageSetUpPr fitToPage="1"/>
  </sheetPr>
  <dimension ref="A1:AC50"/>
  <sheetViews>
    <sheetView topLeftCell="A5" zoomScale="75" workbookViewId="0">
      <selection activeCell="A50" sqref="A50"/>
    </sheetView>
  </sheetViews>
  <sheetFormatPr baseColWidth="10" defaultRowHeight="16" x14ac:dyDescent="0.2"/>
  <cols>
    <col min="1" max="1" width="4.1640625" customWidth="1"/>
    <col min="2" max="2" width="20.83203125" bestFit="1" customWidth="1"/>
    <col min="3" max="3" width="42.5" bestFit="1" customWidth="1"/>
    <col min="4" max="4" width="7" customWidth="1"/>
    <col min="5" max="5" width="7" style="24" customWidth="1"/>
    <col min="6" max="14" width="6.6640625" style="29" customWidth="1"/>
    <col min="15" max="15" width="6.6640625" style="1" customWidth="1"/>
    <col min="16" max="16" width="6.6640625" style="29" customWidth="1"/>
    <col min="17" max="17" width="6.6640625" style="48" customWidth="1"/>
    <col min="18" max="23" width="6.6640625" style="29" customWidth="1"/>
    <col min="24" max="24" width="9.83203125" customWidth="1"/>
    <col min="25" max="27" width="7.1640625" customWidth="1"/>
    <col min="28" max="29" width="6.83203125" customWidth="1"/>
  </cols>
  <sheetData>
    <row r="1" spans="1:29" x14ac:dyDescent="0.2">
      <c r="A1" s="15" t="s">
        <v>48</v>
      </c>
    </row>
    <row r="2" spans="1:29" x14ac:dyDescent="0.2">
      <c r="A2" s="86" t="s">
        <v>0</v>
      </c>
      <c r="B2" s="86" t="s">
        <v>51</v>
      </c>
      <c r="C2" s="86" t="s">
        <v>1</v>
      </c>
      <c r="D2" s="35" t="s">
        <v>182</v>
      </c>
      <c r="E2" s="36" t="s">
        <v>181</v>
      </c>
      <c r="F2" s="37" t="s">
        <v>183</v>
      </c>
      <c r="G2" s="35" t="s">
        <v>180</v>
      </c>
      <c r="H2" s="35" t="s">
        <v>216</v>
      </c>
      <c r="I2" s="37" t="s">
        <v>279</v>
      </c>
      <c r="J2" s="37" t="s">
        <v>217</v>
      </c>
      <c r="K2" s="35" t="s">
        <v>219</v>
      </c>
      <c r="L2" s="37" t="s">
        <v>222</v>
      </c>
      <c r="M2" s="34" t="s">
        <v>223</v>
      </c>
      <c r="N2" s="35" t="s">
        <v>223</v>
      </c>
      <c r="O2" s="34" t="s">
        <v>303</v>
      </c>
      <c r="P2" s="37" t="s">
        <v>227</v>
      </c>
      <c r="Q2" s="35" t="s">
        <v>230</v>
      </c>
      <c r="R2" s="36" t="s">
        <v>286</v>
      </c>
      <c r="S2" s="37" t="s">
        <v>237</v>
      </c>
      <c r="T2" s="37" t="s">
        <v>237</v>
      </c>
      <c r="U2" s="37" t="s">
        <v>238</v>
      </c>
      <c r="V2" s="37" t="s">
        <v>340</v>
      </c>
      <c r="W2" s="37" t="s">
        <v>351</v>
      </c>
      <c r="X2" s="87" t="s">
        <v>26</v>
      </c>
      <c r="Y2" s="85" t="s">
        <v>349</v>
      </c>
      <c r="Z2" s="85" t="s">
        <v>348</v>
      </c>
      <c r="AA2" s="83" t="s">
        <v>352</v>
      </c>
      <c r="AB2" s="88" t="s">
        <v>123</v>
      </c>
      <c r="AC2" s="84" t="s">
        <v>153</v>
      </c>
    </row>
    <row r="3" spans="1:29" ht="153" customHeight="1" x14ac:dyDescent="0.2">
      <c r="A3" s="86"/>
      <c r="B3" s="86"/>
      <c r="C3" s="86"/>
      <c r="D3" s="18" t="s">
        <v>25</v>
      </c>
      <c r="E3" s="21" t="s">
        <v>149</v>
      </c>
      <c r="F3" s="30" t="s">
        <v>166</v>
      </c>
      <c r="G3" s="18" t="s">
        <v>178</v>
      </c>
      <c r="H3" s="18" t="s">
        <v>215</v>
      </c>
      <c r="I3" s="30" t="s">
        <v>278</v>
      </c>
      <c r="J3" s="30" t="s">
        <v>218</v>
      </c>
      <c r="K3" s="18" t="s">
        <v>220</v>
      </c>
      <c r="L3" s="30" t="s">
        <v>221</v>
      </c>
      <c r="M3" s="17" t="s">
        <v>224</v>
      </c>
      <c r="N3" s="18" t="s">
        <v>225</v>
      </c>
      <c r="O3" s="17" t="s">
        <v>302</v>
      </c>
      <c r="P3" s="30" t="s">
        <v>307</v>
      </c>
      <c r="Q3" s="18" t="s">
        <v>229</v>
      </c>
      <c r="R3" s="21" t="s">
        <v>231</v>
      </c>
      <c r="S3" s="30" t="s">
        <v>239</v>
      </c>
      <c r="T3" s="30" t="s">
        <v>240</v>
      </c>
      <c r="U3" s="30" t="s">
        <v>241</v>
      </c>
      <c r="V3" s="30" t="s">
        <v>341</v>
      </c>
      <c r="W3" s="30" t="s">
        <v>350</v>
      </c>
      <c r="X3" s="87"/>
      <c r="Y3" s="85"/>
      <c r="Z3" s="85"/>
      <c r="AA3" s="83"/>
      <c r="AB3" s="88"/>
      <c r="AC3" s="84"/>
    </row>
    <row r="4" spans="1:29" x14ac:dyDescent="0.2">
      <c r="A4" s="10" t="s">
        <v>8</v>
      </c>
      <c r="B4" s="4" t="s">
        <v>98</v>
      </c>
      <c r="C4" s="4" t="s">
        <v>99</v>
      </c>
      <c r="D4" s="20">
        <v>49</v>
      </c>
      <c r="E4" s="25"/>
      <c r="F4" s="31"/>
      <c r="G4" s="14"/>
      <c r="H4" s="31"/>
      <c r="I4" s="31"/>
      <c r="J4" s="31"/>
      <c r="K4" s="20">
        <v>89</v>
      </c>
      <c r="L4" s="32">
        <v>79.5</v>
      </c>
      <c r="M4" s="31"/>
      <c r="N4" s="31"/>
      <c r="O4" s="33"/>
      <c r="P4" s="31"/>
      <c r="Q4" s="14"/>
      <c r="R4" s="31"/>
      <c r="S4" s="31"/>
      <c r="T4" s="31"/>
      <c r="U4" s="31"/>
      <c r="V4" s="31"/>
      <c r="W4" s="31"/>
      <c r="X4" s="7">
        <f t="shared" ref="X4:X47" si="0">SUM(D4:W4)</f>
        <v>217.5</v>
      </c>
      <c r="Y4" s="72">
        <v>3</v>
      </c>
      <c r="Z4" s="72"/>
      <c r="AA4" s="72"/>
      <c r="AB4" s="38">
        <f>SUM(Y4:Z4)</f>
        <v>3</v>
      </c>
      <c r="AC4" s="28">
        <f t="shared" ref="AC4:AC47" si="1">COUNTA(D4:W4)</f>
        <v>3</v>
      </c>
    </row>
    <row r="5" spans="1:29" x14ac:dyDescent="0.2">
      <c r="A5" s="10" t="s">
        <v>9</v>
      </c>
      <c r="B5" s="6" t="s">
        <v>288</v>
      </c>
      <c r="C5" s="4" t="s">
        <v>60</v>
      </c>
      <c r="D5" s="31"/>
      <c r="E5" s="31"/>
      <c r="F5" s="31"/>
      <c r="G5" s="31"/>
      <c r="H5" s="20">
        <v>114</v>
      </c>
      <c r="I5" s="31"/>
      <c r="J5" s="32">
        <v>102.5</v>
      </c>
      <c r="K5" s="31"/>
      <c r="L5" s="31"/>
      <c r="M5" s="33"/>
      <c r="N5" s="31"/>
      <c r="O5" s="33"/>
      <c r="P5" s="31"/>
      <c r="Q5" s="20">
        <v>151</v>
      </c>
      <c r="R5" s="26">
        <v>197</v>
      </c>
      <c r="S5" s="31"/>
      <c r="T5" s="31"/>
      <c r="U5" s="31"/>
      <c r="V5" s="31"/>
      <c r="W5" s="31"/>
      <c r="X5" s="7">
        <f t="shared" si="0"/>
        <v>564.5</v>
      </c>
      <c r="Y5" s="72">
        <v>4</v>
      </c>
      <c r="Z5" s="72"/>
      <c r="AA5" s="72"/>
      <c r="AB5" s="38">
        <f>SUM(Y5:Z5)</f>
        <v>4</v>
      </c>
      <c r="AC5" s="28">
        <f t="shared" si="1"/>
        <v>4</v>
      </c>
    </row>
    <row r="6" spans="1:29" x14ac:dyDescent="0.2">
      <c r="A6" s="10" t="s">
        <v>10</v>
      </c>
      <c r="B6" s="6" t="s">
        <v>314</v>
      </c>
      <c r="C6" s="4" t="s">
        <v>121</v>
      </c>
      <c r="D6" s="31"/>
      <c r="E6" s="31"/>
      <c r="F6" s="31"/>
      <c r="G6" s="31"/>
      <c r="H6" s="31"/>
      <c r="I6" s="31"/>
      <c r="J6" s="31"/>
      <c r="K6" s="31"/>
      <c r="L6" s="31"/>
      <c r="M6" s="33"/>
      <c r="N6" s="31"/>
      <c r="O6" s="33"/>
      <c r="P6" s="31"/>
      <c r="Q6" s="14"/>
      <c r="R6" s="14"/>
      <c r="S6" s="32">
        <v>95</v>
      </c>
      <c r="T6" s="31"/>
      <c r="U6" s="31"/>
      <c r="V6" s="31"/>
      <c r="W6" s="31"/>
      <c r="X6" s="7">
        <f t="shared" si="0"/>
        <v>95</v>
      </c>
      <c r="Y6" s="72">
        <v>1</v>
      </c>
      <c r="Z6" s="72"/>
      <c r="AA6" s="72"/>
      <c r="AB6" s="38">
        <f>SUM(Y6:Z6)</f>
        <v>1</v>
      </c>
      <c r="AC6" s="28">
        <f t="shared" si="1"/>
        <v>1</v>
      </c>
    </row>
    <row r="7" spans="1:29" x14ac:dyDescent="0.2">
      <c r="A7" s="10" t="s">
        <v>11</v>
      </c>
      <c r="B7" s="6" t="s">
        <v>308</v>
      </c>
      <c r="C7" s="4" t="s">
        <v>39</v>
      </c>
      <c r="D7" s="31"/>
      <c r="E7" s="31"/>
      <c r="F7" s="31"/>
      <c r="G7" s="31"/>
      <c r="H7" s="31"/>
      <c r="I7" s="31"/>
      <c r="J7" s="31"/>
      <c r="K7" s="31"/>
      <c r="L7" s="31"/>
      <c r="M7" s="33"/>
      <c r="N7" s="31"/>
      <c r="O7" s="33"/>
      <c r="P7" s="31"/>
      <c r="Q7" s="20">
        <v>115</v>
      </c>
      <c r="R7" s="26">
        <v>117</v>
      </c>
      <c r="S7" s="31"/>
      <c r="T7" s="31"/>
      <c r="U7" s="32">
        <v>98.5</v>
      </c>
      <c r="V7" s="31"/>
      <c r="W7" s="31"/>
      <c r="X7" s="7">
        <f t="shared" si="0"/>
        <v>330.5</v>
      </c>
      <c r="Y7" s="72">
        <v>3</v>
      </c>
      <c r="Z7" s="72"/>
      <c r="AA7" s="76" t="s">
        <v>361</v>
      </c>
      <c r="AB7" s="38">
        <v>4</v>
      </c>
      <c r="AC7" s="28">
        <f t="shared" si="1"/>
        <v>3</v>
      </c>
    </row>
    <row r="8" spans="1:29" x14ac:dyDescent="0.2">
      <c r="A8" s="10" t="s">
        <v>12</v>
      </c>
      <c r="B8" s="4" t="s">
        <v>100</v>
      </c>
      <c r="C8" s="4" t="s">
        <v>52</v>
      </c>
      <c r="D8" s="20">
        <v>47</v>
      </c>
      <c r="E8" s="26">
        <v>45</v>
      </c>
      <c r="F8" s="31"/>
      <c r="G8" s="14"/>
      <c r="H8" s="31"/>
      <c r="I8" s="31"/>
      <c r="J8" s="31"/>
      <c r="K8" s="31"/>
      <c r="L8" s="31"/>
      <c r="M8" s="31"/>
      <c r="N8" s="31"/>
      <c r="O8" s="33"/>
      <c r="P8" s="31"/>
      <c r="Q8" s="14"/>
      <c r="R8" s="31"/>
      <c r="S8" s="31"/>
      <c r="T8" s="31"/>
      <c r="U8" s="31"/>
      <c r="V8" s="31"/>
      <c r="W8" s="31"/>
      <c r="X8" s="7">
        <f t="shared" si="0"/>
        <v>92</v>
      </c>
      <c r="Y8" s="72">
        <v>2</v>
      </c>
      <c r="Z8" s="72"/>
      <c r="AA8" s="72"/>
      <c r="AB8" s="38">
        <f t="shared" ref="AB8:AB18" si="2">SUM(Y8:Z8)</f>
        <v>2</v>
      </c>
      <c r="AC8" s="28">
        <f t="shared" si="1"/>
        <v>2</v>
      </c>
    </row>
    <row r="9" spans="1:29" x14ac:dyDescent="0.2">
      <c r="A9" s="10" t="s">
        <v>13</v>
      </c>
      <c r="B9" s="6" t="s">
        <v>313</v>
      </c>
      <c r="C9" s="4" t="s">
        <v>121</v>
      </c>
      <c r="D9" s="31"/>
      <c r="E9" s="31"/>
      <c r="F9" s="31"/>
      <c r="G9" s="31"/>
      <c r="H9" s="31"/>
      <c r="I9" s="31"/>
      <c r="J9" s="31"/>
      <c r="K9" s="31"/>
      <c r="L9" s="31"/>
      <c r="M9" s="33"/>
      <c r="N9" s="31"/>
      <c r="O9" s="33"/>
      <c r="P9" s="31"/>
      <c r="Q9" s="14"/>
      <c r="R9" s="14"/>
      <c r="S9" s="32">
        <v>112</v>
      </c>
      <c r="T9" s="31"/>
      <c r="U9" s="31"/>
      <c r="V9" s="31"/>
      <c r="W9" s="31"/>
      <c r="X9" s="7">
        <f t="shared" si="0"/>
        <v>112</v>
      </c>
      <c r="Y9" s="72">
        <v>1</v>
      </c>
      <c r="Z9" s="72"/>
      <c r="AA9" s="72"/>
      <c r="AB9" s="38">
        <f t="shared" si="2"/>
        <v>1</v>
      </c>
      <c r="AC9" s="28">
        <f t="shared" si="1"/>
        <v>1</v>
      </c>
    </row>
    <row r="10" spans="1:29" x14ac:dyDescent="0.2">
      <c r="A10" s="10" t="s">
        <v>14</v>
      </c>
      <c r="B10" s="4" t="s">
        <v>82</v>
      </c>
      <c r="C10" s="4" t="s">
        <v>6</v>
      </c>
      <c r="D10" s="20">
        <v>190</v>
      </c>
      <c r="E10" s="25"/>
      <c r="F10" s="31"/>
      <c r="G10" s="14"/>
      <c r="H10" s="31"/>
      <c r="I10" s="31"/>
      <c r="J10" s="31"/>
      <c r="K10" s="31"/>
      <c r="L10" s="31"/>
      <c r="M10" s="31"/>
      <c r="N10" s="14">
        <v>232</v>
      </c>
      <c r="O10" s="33"/>
      <c r="P10" s="31"/>
      <c r="Q10" s="14"/>
      <c r="R10" s="26">
        <v>417</v>
      </c>
      <c r="S10" s="31"/>
      <c r="T10" s="31"/>
      <c r="U10" s="31"/>
      <c r="V10" s="32">
        <v>148</v>
      </c>
      <c r="W10" s="31"/>
      <c r="X10" s="7">
        <f t="shared" si="0"/>
        <v>987</v>
      </c>
      <c r="Y10" s="72">
        <v>3</v>
      </c>
      <c r="Z10" s="72">
        <v>1</v>
      </c>
      <c r="AA10" s="72"/>
      <c r="AB10" s="38">
        <f t="shared" si="2"/>
        <v>4</v>
      </c>
      <c r="AC10" s="28">
        <f t="shared" si="1"/>
        <v>4</v>
      </c>
    </row>
    <row r="11" spans="1:29" x14ac:dyDescent="0.2">
      <c r="A11" s="10" t="s">
        <v>15</v>
      </c>
      <c r="B11" s="4" t="s">
        <v>84</v>
      </c>
      <c r="C11" s="4" t="s">
        <v>37</v>
      </c>
      <c r="D11" s="20">
        <v>156</v>
      </c>
      <c r="E11" s="26">
        <v>421</v>
      </c>
      <c r="F11" s="31"/>
      <c r="G11" s="20">
        <v>219</v>
      </c>
      <c r="H11" s="20">
        <v>184</v>
      </c>
      <c r="I11" s="31"/>
      <c r="J11" s="31">
        <v>193</v>
      </c>
      <c r="K11" s="20">
        <v>171</v>
      </c>
      <c r="L11" s="31">
        <v>125</v>
      </c>
      <c r="M11" s="31"/>
      <c r="N11" s="31"/>
      <c r="O11" s="33">
        <v>102</v>
      </c>
      <c r="P11" s="31">
        <v>182</v>
      </c>
      <c r="Q11" s="20">
        <v>215</v>
      </c>
      <c r="R11" s="26">
        <v>273</v>
      </c>
      <c r="S11" s="31"/>
      <c r="T11" s="32">
        <v>174</v>
      </c>
      <c r="U11" s="31">
        <v>157</v>
      </c>
      <c r="V11" s="31"/>
      <c r="W11" s="31">
        <v>146</v>
      </c>
      <c r="X11" s="7">
        <f t="shared" si="0"/>
        <v>2718</v>
      </c>
      <c r="Y11" s="72">
        <v>8</v>
      </c>
      <c r="Z11" s="72">
        <v>1</v>
      </c>
      <c r="AA11" s="72"/>
      <c r="AB11" s="38">
        <f t="shared" si="2"/>
        <v>9</v>
      </c>
      <c r="AC11" s="28">
        <f t="shared" si="1"/>
        <v>14</v>
      </c>
    </row>
    <row r="12" spans="1:29" x14ac:dyDescent="0.2">
      <c r="A12" s="10" t="s">
        <v>16</v>
      </c>
      <c r="B12" s="6" t="s">
        <v>167</v>
      </c>
      <c r="C12" s="4" t="s">
        <v>168</v>
      </c>
      <c r="D12" s="14"/>
      <c r="E12" s="25"/>
      <c r="F12" s="32">
        <v>92.5</v>
      </c>
      <c r="G12" s="14"/>
      <c r="H12" s="31"/>
      <c r="I12" s="31"/>
      <c r="J12" s="31"/>
      <c r="K12" s="20">
        <v>137</v>
      </c>
      <c r="L12" s="31"/>
      <c r="M12" s="31"/>
      <c r="N12" s="31"/>
      <c r="O12" s="33">
        <v>34</v>
      </c>
      <c r="P12" s="31">
        <v>91.5</v>
      </c>
      <c r="Q12" s="14"/>
      <c r="R12" s="31"/>
      <c r="S12" s="31"/>
      <c r="T12" s="31"/>
      <c r="U12" s="31">
        <v>70</v>
      </c>
      <c r="V12" s="31"/>
      <c r="W12" s="31"/>
      <c r="X12" s="7">
        <f t="shared" si="0"/>
        <v>425</v>
      </c>
      <c r="Y12" s="72">
        <v>2</v>
      </c>
      <c r="Z12" s="72"/>
      <c r="AA12" s="72"/>
      <c r="AB12" s="38">
        <f t="shared" si="2"/>
        <v>2</v>
      </c>
      <c r="AC12" s="28">
        <f t="shared" si="1"/>
        <v>5</v>
      </c>
    </row>
    <row r="13" spans="1:29" x14ac:dyDescent="0.2">
      <c r="A13" s="10" t="s">
        <v>17</v>
      </c>
      <c r="B13" s="6" t="s">
        <v>306</v>
      </c>
      <c r="C13" s="4" t="s">
        <v>127</v>
      </c>
      <c r="D13" s="31"/>
      <c r="E13" s="31"/>
      <c r="F13" s="31"/>
      <c r="G13" s="31"/>
      <c r="H13" s="31"/>
      <c r="I13" s="31"/>
      <c r="J13" s="31"/>
      <c r="K13" s="31"/>
      <c r="L13" s="31"/>
      <c r="M13" s="33"/>
      <c r="N13" s="31"/>
      <c r="O13" s="33"/>
      <c r="P13" s="32">
        <v>72.5</v>
      </c>
      <c r="Q13" s="14"/>
      <c r="R13" s="31"/>
      <c r="S13" s="31"/>
      <c r="T13" s="31"/>
      <c r="U13" s="31"/>
      <c r="V13" s="31"/>
      <c r="W13" s="31"/>
      <c r="X13" s="7">
        <f t="shared" si="0"/>
        <v>72.5</v>
      </c>
      <c r="Y13" s="72">
        <v>1</v>
      </c>
      <c r="Z13" s="72"/>
      <c r="AA13" s="72"/>
      <c r="AB13" s="38">
        <f t="shared" si="2"/>
        <v>1</v>
      </c>
      <c r="AC13" s="28">
        <f t="shared" si="1"/>
        <v>1</v>
      </c>
    </row>
    <row r="14" spans="1:29" x14ac:dyDescent="0.2">
      <c r="A14" s="10" t="s">
        <v>18</v>
      </c>
      <c r="B14" s="6" t="s">
        <v>312</v>
      </c>
      <c r="C14" s="4" t="s">
        <v>122</v>
      </c>
      <c r="D14" s="31"/>
      <c r="E14" s="31"/>
      <c r="F14" s="31"/>
      <c r="G14" s="31"/>
      <c r="H14" s="31"/>
      <c r="I14" s="31"/>
      <c r="J14" s="31"/>
      <c r="K14" s="31"/>
      <c r="L14" s="31"/>
      <c r="M14" s="33"/>
      <c r="N14" s="31"/>
      <c r="O14" s="33"/>
      <c r="P14" s="31"/>
      <c r="Q14" s="14"/>
      <c r="R14" s="14"/>
      <c r="S14" s="31">
        <v>176</v>
      </c>
      <c r="T14" s="31"/>
      <c r="U14" s="31">
        <v>125</v>
      </c>
      <c r="V14" s="31"/>
      <c r="W14" s="32">
        <v>178</v>
      </c>
      <c r="X14" s="7">
        <f t="shared" si="0"/>
        <v>479</v>
      </c>
      <c r="Y14" s="72">
        <v>1</v>
      </c>
      <c r="Z14" s="72"/>
      <c r="AA14" s="75" t="s">
        <v>362</v>
      </c>
      <c r="AB14" s="38">
        <f t="shared" si="2"/>
        <v>1</v>
      </c>
      <c r="AC14" s="28">
        <f t="shared" si="1"/>
        <v>3</v>
      </c>
    </row>
    <row r="15" spans="1:29" x14ac:dyDescent="0.2">
      <c r="A15" s="10" t="s">
        <v>19</v>
      </c>
      <c r="B15" s="6" t="s">
        <v>136</v>
      </c>
      <c r="C15" s="4" t="s">
        <v>137</v>
      </c>
      <c r="D15" s="31"/>
      <c r="E15" s="26">
        <f>103.5+58</f>
        <v>161.5</v>
      </c>
      <c r="F15" s="31"/>
      <c r="G15" s="31"/>
      <c r="H15" s="31"/>
      <c r="I15" s="31"/>
      <c r="J15" s="31"/>
      <c r="K15" s="20">
        <v>125</v>
      </c>
      <c r="L15" s="32">
        <v>98.5</v>
      </c>
      <c r="M15" s="31"/>
      <c r="N15" s="31"/>
      <c r="O15" s="33"/>
      <c r="P15" s="31"/>
      <c r="Q15" s="20">
        <v>139</v>
      </c>
      <c r="R15" s="26">
        <v>216.5</v>
      </c>
      <c r="S15" s="31"/>
      <c r="T15" s="31"/>
      <c r="U15" s="31"/>
      <c r="V15" s="31"/>
      <c r="W15" s="31"/>
      <c r="X15" s="7">
        <f t="shared" si="0"/>
        <v>740.5</v>
      </c>
      <c r="Y15" s="72">
        <v>5</v>
      </c>
      <c r="Z15" s="72"/>
      <c r="AA15" s="72"/>
      <c r="AB15" s="38">
        <f t="shared" si="2"/>
        <v>5</v>
      </c>
      <c r="AC15" s="28">
        <f t="shared" si="1"/>
        <v>5</v>
      </c>
    </row>
    <row r="16" spans="1:29" x14ac:dyDescent="0.2">
      <c r="A16" s="10" t="s">
        <v>20</v>
      </c>
      <c r="B16" s="4" t="s">
        <v>85</v>
      </c>
      <c r="C16" s="4" t="s">
        <v>4</v>
      </c>
      <c r="D16" s="20">
        <v>144</v>
      </c>
      <c r="E16" s="26">
        <v>179.5</v>
      </c>
      <c r="F16" s="31"/>
      <c r="G16" s="14"/>
      <c r="H16" s="20">
        <v>138</v>
      </c>
      <c r="I16" s="31"/>
      <c r="J16" s="31"/>
      <c r="K16" s="31"/>
      <c r="L16" s="31"/>
      <c r="M16" s="31"/>
      <c r="N16" s="31"/>
      <c r="O16" s="33"/>
      <c r="P16" s="31"/>
      <c r="Q16" s="14"/>
      <c r="R16" s="31"/>
      <c r="S16" s="31"/>
      <c r="T16" s="31"/>
      <c r="U16" s="31"/>
      <c r="V16" s="31"/>
      <c r="W16" s="31"/>
      <c r="X16" s="7">
        <f t="shared" si="0"/>
        <v>461.5</v>
      </c>
      <c r="Y16" s="72">
        <v>3</v>
      </c>
      <c r="Z16" s="72"/>
      <c r="AA16" s="72"/>
      <c r="AB16" s="38">
        <f t="shared" si="2"/>
        <v>3</v>
      </c>
      <c r="AC16" s="28">
        <f t="shared" si="1"/>
        <v>3</v>
      </c>
    </row>
    <row r="17" spans="1:29" x14ac:dyDescent="0.2">
      <c r="A17" s="10" t="s">
        <v>21</v>
      </c>
      <c r="B17" s="4" t="s">
        <v>94</v>
      </c>
      <c r="C17" s="4" t="s">
        <v>72</v>
      </c>
      <c r="D17" s="20">
        <v>55</v>
      </c>
      <c r="E17" s="26">
        <v>47</v>
      </c>
      <c r="F17" s="31"/>
      <c r="G17" s="14"/>
      <c r="H17" s="31"/>
      <c r="I17" s="31"/>
      <c r="J17" s="32">
        <v>64.5</v>
      </c>
      <c r="K17" s="31"/>
      <c r="L17" s="31"/>
      <c r="M17" s="31"/>
      <c r="N17" s="31"/>
      <c r="O17" s="33"/>
      <c r="P17" s="31"/>
      <c r="Q17" s="20">
        <v>67</v>
      </c>
      <c r="R17" s="31"/>
      <c r="S17" s="31"/>
      <c r="T17" s="31"/>
      <c r="U17" s="31"/>
      <c r="V17" s="31"/>
      <c r="W17" s="31"/>
      <c r="X17" s="7">
        <f t="shared" si="0"/>
        <v>233.5</v>
      </c>
      <c r="Y17" s="72">
        <v>4</v>
      </c>
      <c r="Z17" s="72"/>
      <c r="AA17" s="72"/>
      <c r="AB17" s="38">
        <f t="shared" si="2"/>
        <v>4</v>
      </c>
      <c r="AC17" s="28">
        <f t="shared" si="1"/>
        <v>4</v>
      </c>
    </row>
    <row r="18" spans="1:29" x14ac:dyDescent="0.2">
      <c r="A18" s="10" t="s">
        <v>22</v>
      </c>
      <c r="B18" s="6" t="s">
        <v>291</v>
      </c>
      <c r="C18" s="4" t="s">
        <v>245</v>
      </c>
      <c r="D18" s="31"/>
      <c r="E18" s="31"/>
      <c r="F18" s="31"/>
      <c r="G18" s="31"/>
      <c r="H18" s="31"/>
      <c r="I18" s="31"/>
      <c r="J18" s="31"/>
      <c r="K18" s="31"/>
      <c r="L18" s="31"/>
      <c r="M18" s="33"/>
      <c r="N18" s="31"/>
      <c r="O18" s="33">
        <v>22</v>
      </c>
      <c r="P18" s="31"/>
      <c r="Q18" s="14"/>
      <c r="R18" s="31"/>
      <c r="S18" s="31"/>
      <c r="T18" s="32">
        <v>142</v>
      </c>
      <c r="U18" s="31"/>
      <c r="V18" s="31"/>
      <c r="W18" s="31"/>
      <c r="X18" s="7">
        <f t="shared" si="0"/>
        <v>164</v>
      </c>
      <c r="Y18" s="72">
        <v>1</v>
      </c>
      <c r="Z18" s="72"/>
      <c r="AA18" s="72"/>
      <c r="AB18" s="38">
        <f t="shared" si="2"/>
        <v>1</v>
      </c>
      <c r="AC18" s="28">
        <f t="shared" si="1"/>
        <v>2</v>
      </c>
    </row>
    <row r="19" spans="1:29" x14ac:dyDescent="0.2">
      <c r="A19" s="10" t="s">
        <v>23</v>
      </c>
      <c r="B19" s="6" t="s">
        <v>169</v>
      </c>
      <c r="C19" s="4" t="s">
        <v>170</v>
      </c>
      <c r="D19" s="14"/>
      <c r="E19" s="25"/>
      <c r="F19" s="31"/>
      <c r="G19" s="20">
        <v>69</v>
      </c>
      <c r="H19" s="20">
        <v>47</v>
      </c>
      <c r="I19" s="31"/>
      <c r="J19" s="31"/>
      <c r="K19" s="31"/>
      <c r="L19" s="31"/>
      <c r="M19" s="31"/>
      <c r="N19" s="31"/>
      <c r="O19" s="33"/>
      <c r="P19" s="31"/>
      <c r="Q19" s="14"/>
      <c r="R19" s="26">
        <v>117</v>
      </c>
      <c r="S19" s="31"/>
      <c r="T19" s="31"/>
      <c r="U19" s="31"/>
      <c r="V19" s="31"/>
      <c r="W19" s="31"/>
      <c r="X19" s="7">
        <f t="shared" si="0"/>
        <v>233</v>
      </c>
      <c r="Y19" s="72">
        <v>3</v>
      </c>
      <c r="Z19" s="72"/>
      <c r="AA19" s="76" t="s">
        <v>361</v>
      </c>
      <c r="AB19" s="77">
        <v>4</v>
      </c>
      <c r="AC19" s="28">
        <f t="shared" si="1"/>
        <v>3</v>
      </c>
    </row>
    <row r="20" spans="1:29" x14ac:dyDescent="0.2">
      <c r="A20" s="10" t="s">
        <v>24</v>
      </c>
      <c r="B20" s="6" t="s">
        <v>304</v>
      </c>
      <c r="C20" s="4" t="s">
        <v>305</v>
      </c>
      <c r="D20" s="31"/>
      <c r="E20" s="31"/>
      <c r="F20" s="31"/>
      <c r="G20" s="31"/>
      <c r="H20" s="31"/>
      <c r="I20" s="31"/>
      <c r="J20" s="31"/>
      <c r="K20" s="31"/>
      <c r="L20" s="31"/>
      <c r="M20" s="33"/>
      <c r="N20" s="31"/>
      <c r="O20" s="33"/>
      <c r="P20" s="32">
        <v>82</v>
      </c>
      <c r="Q20" s="14"/>
      <c r="R20" s="31"/>
      <c r="S20" s="31"/>
      <c r="T20" s="31"/>
      <c r="U20" s="31"/>
      <c r="V20" s="31"/>
      <c r="W20" s="31"/>
      <c r="X20" s="7">
        <f t="shared" si="0"/>
        <v>82</v>
      </c>
      <c r="Y20" s="72">
        <v>1</v>
      </c>
      <c r="Z20" s="72"/>
      <c r="AA20" s="72"/>
      <c r="AB20" s="38">
        <f t="shared" ref="AB20:AB33" si="3">SUM(Y20:Z20)</f>
        <v>1</v>
      </c>
      <c r="AC20" s="28">
        <f t="shared" si="1"/>
        <v>1</v>
      </c>
    </row>
    <row r="21" spans="1:29" x14ac:dyDescent="0.2">
      <c r="A21" s="10" t="s">
        <v>27</v>
      </c>
      <c r="B21" s="4" t="s">
        <v>92</v>
      </c>
      <c r="C21" s="4" t="s">
        <v>72</v>
      </c>
      <c r="D21" s="20">
        <v>84</v>
      </c>
      <c r="E21" s="26">
        <v>220.5</v>
      </c>
      <c r="F21" s="31"/>
      <c r="G21" s="20">
        <v>69</v>
      </c>
      <c r="H21" s="20">
        <v>90</v>
      </c>
      <c r="I21" s="31"/>
      <c r="J21" s="32">
        <v>93</v>
      </c>
      <c r="K21" s="31"/>
      <c r="L21" s="31"/>
      <c r="M21" s="31"/>
      <c r="N21" s="31"/>
      <c r="O21" s="33"/>
      <c r="P21" s="31"/>
      <c r="Q21" s="20">
        <v>79</v>
      </c>
      <c r="R21" s="31"/>
      <c r="S21" s="31"/>
      <c r="T21" s="31"/>
      <c r="U21" s="31"/>
      <c r="V21" s="31"/>
      <c r="W21" s="31">
        <v>97</v>
      </c>
      <c r="X21" s="7">
        <f t="shared" si="0"/>
        <v>732.5</v>
      </c>
      <c r="Y21" s="72">
        <v>6</v>
      </c>
      <c r="Z21" s="72"/>
      <c r="AA21" s="72"/>
      <c r="AB21" s="38">
        <f t="shared" si="3"/>
        <v>6</v>
      </c>
      <c r="AC21" s="28">
        <f t="shared" si="1"/>
        <v>7</v>
      </c>
    </row>
    <row r="22" spans="1:29" x14ac:dyDescent="0.2">
      <c r="A22" s="10" t="s">
        <v>28</v>
      </c>
      <c r="B22" s="4" t="s">
        <v>88</v>
      </c>
      <c r="C22" s="4" t="s">
        <v>5</v>
      </c>
      <c r="D22" s="20">
        <v>120</v>
      </c>
      <c r="E22" s="26">
        <v>140.5</v>
      </c>
      <c r="F22" s="31"/>
      <c r="G22" s="20">
        <v>107</v>
      </c>
      <c r="H22" s="31"/>
      <c r="I22" s="31"/>
      <c r="J22" s="32">
        <v>83.5</v>
      </c>
      <c r="K22" s="31"/>
      <c r="L22" s="31"/>
      <c r="M22" s="31"/>
      <c r="N22" s="31"/>
      <c r="O22" s="33"/>
      <c r="P22" s="31"/>
      <c r="Q22" s="14"/>
      <c r="R22" s="31"/>
      <c r="S22" s="31"/>
      <c r="T22" s="31"/>
      <c r="U22" s="31"/>
      <c r="V22" s="31"/>
      <c r="W22" s="31"/>
      <c r="X22" s="7">
        <f t="shared" si="0"/>
        <v>451</v>
      </c>
      <c r="Y22" s="72">
        <v>4</v>
      </c>
      <c r="Z22" s="72"/>
      <c r="AA22" s="72"/>
      <c r="AB22" s="38">
        <f t="shared" si="3"/>
        <v>4</v>
      </c>
      <c r="AC22" s="28">
        <f t="shared" si="1"/>
        <v>4</v>
      </c>
    </row>
    <row r="23" spans="1:29" x14ac:dyDescent="0.2">
      <c r="A23" s="10" t="s">
        <v>29</v>
      </c>
      <c r="B23" s="6" t="s">
        <v>345</v>
      </c>
      <c r="C23" s="4" t="s">
        <v>6</v>
      </c>
      <c r="D23" s="14"/>
      <c r="E23" s="14"/>
      <c r="F23" s="14"/>
      <c r="G23" s="14"/>
      <c r="H23" s="14"/>
      <c r="I23" s="14"/>
      <c r="J23" s="14"/>
      <c r="K23" s="14"/>
      <c r="L23" s="14"/>
      <c r="M23" s="31"/>
      <c r="N23" s="31"/>
      <c r="O23" s="33"/>
      <c r="P23" s="31"/>
      <c r="Q23" s="14"/>
      <c r="R23" s="31"/>
      <c r="S23" s="31"/>
      <c r="T23" s="31"/>
      <c r="U23" s="31"/>
      <c r="V23" s="32">
        <v>116</v>
      </c>
      <c r="W23" s="31"/>
      <c r="X23" s="7">
        <f t="shared" si="0"/>
        <v>116</v>
      </c>
      <c r="Y23" s="72">
        <v>1</v>
      </c>
      <c r="Z23" s="72"/>
      <c r="AA23" s="72"/>
      <c r="AB23" s="38">
        <f t="shared" si="3"/>
        <v>1</v>
      </c>
      <c r="AC23" s="28">
        <f t="shared" si="1"/>
        <v>1</v>
      </c>
    </row>
    <row r="24" spans="1:29" x14ac:dyDescent="0.2">
      <c r="A24" s="10" t="s">
        <v>30</v>
      </c>
      <c r="B24" s="4" t="s">
        <v>93</v>
      </c>
      <c r="C24" s="4" t="s">
        <v>39</v>
      </c>
      <c r="D24" s="20">
        <v>72</v>
      </c>
      <c r="E24" s="25"/>
      <c r="F24" s="31"/>
      <c r="G24" s="20">
        <v>42</v>
      </c>
      <c r="H24" s="31"/>
      <c r="I24" s="31"/>
      <c r="J24" s="31"/>
      <c r="K24" s="20">
        <v>101</v>
      </c>
      <c r="L24" s="31"/>
      <c r="M24" s="31"/>
      <c r="N24" s="31"/>
      <c r="O24" s="33">
        <v>58</v>
      </c>
      <c r="P24" s="31"/>
      <c r="Q24" s="14"/>
      <c r="R24" s="26">
        <v>156</v>
      </c>
      <c r="S24" s="31"/>
      <c r="T24" s="31"/>
      <c r="U24" s="32">
        <v>108</v>
      </c>
      <c r="V24" s="31"/>
      <c r="W24" s="31"/>
      <c r="X24" s="7">
        <f t="shared" si="0"/>
        <v>537</v>
      </c>
      <c r="Y24" s="72">
        <v>5</v>
      </c>
      <c r="Z24" s="72"/>
      <c r="AA24" s="72"/>
      <c r="AB24" s="38">
        <f t="shared" si="3"/>
        <v>5</v>
      </c>
      <c r="AC24" s="28">
        <f t="shared" si="1"/>
        <v>6</v>
      </c>
    </row>
    <row r="25" spans="1:29" x14ac:dyDescent="0.2">
      <c r="A25" s="10" t="s">
        <v>142</v>
      </c>
      <c r="B25" s="6" t="s">
        <v>299</v>
      </c>
      <c r="C25" s="4" t="s">
        <v>122</v>
      </c>
      <c r="D25" s="31"/>
      <c r="E25" s="31"/>
      <c r="F25" s="31"/>
      <c r="G25" s="31"/>
      <c r="H25" s="31"/>
      <c r="I25" s="31"/>
      <c r="J25" s="31"/>
      <c r="K25" s="31"/>
      <c r="L25" s="31"/>
      <c r="M25" s="33">
        <v>92</v>
      </c>
      <c r="N25" s="31"/>
      <c r="O25" s="33"/>
      <c r="P25" s="31"/>
      <c r="Q25" s="14"/>
      <c r="R25" s="31"/>
      <c r="S25" s="31"/>
      <c r="T25" s="31"/>
      <c r="U25" s="31"/>
      <c r="V25" s="31"/>
      <c r="W25" s="31"/>
      <c r="X25" s="7">
        <f t="shared" si="0"/>
        <v>92</v>
      </c>
      <c r="Y25" s="72">
        <v>0</v>
      </c>
      <c r="Z25" s="72"/>
      <c r="AA25" s="72"/>
      <c r="AB25" s="38">
        <f t="shared" si="3"/>
        <v>0</v>
      </c>
      <c r="AC25" s="28">
        <f t="shared" si="1"/>
        <v>1</v>
      </c>
    </row>
    <row r="26" spans="1:29" x14ac:dyDescent="0.2">
      <c r="A26" s="10" t="s">
        <v>143</v>
      </c>
      <c r="B26" s="6" t="s">
        <v>294</v>
      </c>
      <c r="C26" s="4" t="s">
        <v>295</v>
      </c>
      <c r="D26" s="31"/>
      <c r="E26" s="31"/>
      <c r="F26" s="31"/>
      <c r="G26" s="31"/>
      <c r="H26" s="31"/>
      <c r="I26" s="31"/>
      <c r="J26" s="32">
        <v>55</v>
      </c>
      <c r="K26" s="31"/>
      <c r="L26" s="31"/>
      <c r="M26" s="31"/>
      <c r="N26" s="31"/>
      <c r="O26" s="33"/>
      <c r="P26" s="31"/>
      <c r="Q26" s="14"/>
      <c r="R26" s="31"/>
      <c r="S26" s="31"/>
      <c r="T26" s="31"/>
      <c r="U26" s="31"/>
      <c r="V26" s="31"/>
      <c r="W26" s="31"/>
      <c r="X26" s="7">
        <f t="shared" si="0"/>
        <v>55</v>
      </c>
      <c r="Y26" s="72">
        <v>1</v>
      </c>
      <c r="Z26" s="72"/>
      <c r="AA26" s="72"/>
      <c r="AB26" s="38">
        <f t="shared" si="3"/>
        <v>1</v>
      </c>
      <c r="AC26" s="28">
        <f t="shared" si="1"/>
        <v>1</v>
      </c>
    </row>
    <row r="27" spans="1:29" x14ac:dyDescent="0.2">
      <c r="A27" s="10" t="s">
        <v>164</v>
      </c>
      <c r="B27" s="6" t="s">
        <v>282</v>
      </c>
      <c r="C27" s="4" t="s">
        <v>196</v>
      </c>
      <c r="D27" s="31"/>
      <c r="E27" s="31"/>
      <c r="F27" s="31"/>
      <c r="G27" s="31"/>
      <c r="H27" s="20">
        <v>45</v>
      </c>
      <c r="I27" s="31"/>
      <c r="J27" s="31"/>
      <c r="K27" s="31"/>
      <c r="L27" s="31"/>
      <c r="M27" s="33"/>
      <c r="N27" s="14">
        <v>190</v>
      </c>
      <c r="O27" s="33"/>
      <c r="P27" s="31"/>
      <c r="Q27" s="14"/>
      <c r="R27" s="31"/>
      <c r="S27" s="31"/>
      <c r="T27" s="31"/>
      <c r="U27" s="31"/>
      <c r="V27" s="32">
        <v>99</v>
      </c>
      <c r="W27" s="31"/>
      <c r="X27" s="7">
        <f t="shared" si="0"/>
        <v>334</v>
      </c>
      <c r="Y27" s="72">
        <v>2</v>
      </c>
      <c r="Z27" s="72"/>
      <c r="AA27" s="75" t="s">
        <v>362</v>
      </c>
      <c r="AB27" s="38">
        <f t="shared" si="3"/>
        <v>2</v>
      </c>
      <c r="AC27" s="28">
        <f t="shared" si="1"/>
        <v>3</v>
      </c>
    </row>
    <row r="28" spans="1:29" x14ac:dyDescent="0.2">
      <c r="A28" s="10" t="s">
        <v>165</v>
      </c>
      <c r="B28" s="4" t="s">
        <v>86</v>
      </c>
      <c r="C28" s="4" t="s">
        <v>87</v>
      </c>
      <c r="D28" s="20">
        <v>132</v>
      </c>
      <c r="E28" s="41">
        <v>142</v>
      </c>
      <c r="F28" s="32">
        <v>146</v>
      </c>
      <c r="G28" s="14"/>
      <c r="H28" s="20">
        <v>126</v>
      </c>
      <c r="I28" s="31"/>
      <c r="J28" s="31"/>
      <c r="K28" s="20">
        <v>113</v>
      </c>
      <c r="L28" s="31">
        <v>108</v>
      </c>
      <c r="M28" s="31"/>
      <c r="N28" s="31"/>
      <c r="O28" s="33"/>
      <c r="P28" s="31">
        <v>101</v>
      </c>
      <c r="Q28" s="20">
        <v>127</v>
      </c>
      <c r="R28" s="26">
        <v>156</v>
      </c>
      <c r="S28" s="31"/>
      <c r="T28" s="31"/>
      <c r="U28" s="31"/>
      <c r="V28" s="31"/>
      <c r="W28" s="31"/>
      <c r="X28" s="7">
        <f t="shared" si="0"/>
        <v>1151</v>
      </c>
      <c r="Y28" s="72">
        <v>6</v>
      </c>
      <c r="Z28" s="72"/>
      <c r="AA28" s="72"/>
      <c r="AB28" s="38">
        <f t="shared" si="3"/>
        <v>6</v>
      </c>
      <c r="AC28" s="28">
        <f t="shared" si="1"/>
        <v>9</v>
      </c>
    </row>
    <row r="29" spans="1:29" x14ac:dyDescent="0.2">
      <c r="A29" s="10" t="s">
        <v>174</v>
      </c>
      <c r="B29" s="6" t="s">
        <v>171</v>
      </c>
      <c r="C29" s="4" t="s">
        <v>6</v>
      </c>
      <c r="D29" s="14"/>
      <c r="E29" s="25"/>
      <c r="F29" s="31"/>
      <c r="G29" s="20">
        <v>40</v>
      </c>
      <c r="H29" s="20">
        <v>78</v>
      </c>
      <c r="I29" s="31"/>
      <c r="J29" s="31"/>
      <c r="K29" s="31"/>
      <c r="L29" s="31"/>
      <c r="M29" s="31"/>
      <c r="N29" s="31"/>
      <c r="O29" s="33"/>
      <c r="P29" s="31"/>
      <c r="Q29" s="20">
        <v>101</v>
      </c>
      <c r="R29" s="31"/>
      <c r="S29" s="31"/>
      <c r="T29" s="31"/>
      <c r="U29" s="31"/>
      <c r="V29" s="32">
        <v>89.5</v>
      </c>
      <c r="W29" s="31"/>
      <c r="X29" s="7">
        <f t="shared" si="0"/>
        <v>308.5</v>
      </c>
      <c r="Y29" s="72">
        <v>4</v>
      </c>
      <c r="Z29" s="72"/>
      <c r="AA29" s="72"/>
      <c r="AB29" s="38">
        <f t="shared" si="3"/>
        <v>4</v>
      </c>
      <c r="AC29" s="28">
        <f t="shared" si="1"/>
        <v>4</v>
      </c>
    </row>
    <row r="30" spans="1:29" x14ac:dyDescent="0.2">
      <c r="A30" s="10" t="s">
        <v>175</v>
      </c>
      <c r="B30" s="6" t="s">
        <v>155</v>
      </c>
      <c r="C30" s="4" t="s">
        <v>72</v>
      </c>
      <c r="D30" s="14"/>
      <c r="E30" s="41">
        <v>200.5</v>
      </c>
      <c r="F30" s="31"/>
      <c r="G30" s="20">
        <v>177</v>
      </c>
      <c r="H30" s="20">
        <v>162</v>
      </c>
      <c r="I30" s="31"/>
      <c r="J30" s="32">
        <v>161</v>
      </c>
      <c r="K30" s="31"/>
      <c r="L30" s="31"/>
      <c r="M30" s="31"/>
      <c r="N30" s="31"/>
      <c r="O30" s="33"/>
      <c r="P30" s="31"/>
      <c r="Q30" s="20">
        <v>173</v>
      </c>
      <c r="R30" s="31"/>
      <c r="S30" s="31"/>
      <c r="T30" s="31"/>
      <c r="U30" s="31"/>
      <c r="V30" s="31"/>
      <c r="W30" s="31">
        <v>114</v>
      </c>
      <c r="X30" s="7">
        <f t="shared" si="0"/>
        <v>987.5</v>
      </c>
      <c r="Y30" s="72">
        <v>4</v>
      </c>
      <c r="Z30" s="72"/>
      <c r="AA30" s="72"/>
      <c r="AB30" s="38">
        <f t="shared" si="3"/>
        <v>4</v>
      </c>
      <c r="AC30" s="28">
        <f t="shared" si="1"/>
        <v>6</v>
      </c>
    </row>
    <row r="31" spans="1:29" x14ac:dyDescent="0.2">
      <c r="A31" s="10" t="s">
        <v>176</v>
      </c>
      <c r="B31" s="6" t="s">
        <v>53</v>
      </c>
      <c r="C31" s="4" t="s">
        <v>43</v>
      </c>
      <c r="D31" s="4"/>
      <c r="E31" s="41">
        <v>181</v>
      </c>
      <c r="F31" s="31"/>
      <c r="G31" s="31"/>
      <c r="H31" s="31"/>
      <c r="I31" s="31"/>
      <c r="J31" s="31"/>
      <c r="K31" s="31"/>
      <c r="L31" s="31"/>
      <c r="M31" s="31"/>
      <c r="N31" s="31"/>
      <c r="O31" s="33"/>
      <c r="P31" s="31"/>
      <c r="Q31" s="14"/>
      <c r="R31" s="31"/>
      <c r="S31" s="31"/>
      <c r="T31" s="31"/>
      <c r="U31" s="31"/>
      <c r="V31" s="31"/>
      <c r="W31" s="31"/>
      <c r="X31" s="7">
        <f t="shared" si="0"/>
        <v>181</v>
      </c>
      <c r="Y31" s="72">
        <v>0</v>
      </c>
      <c r="Z31" s="72"/>
      <c r="AA31" s="72"/>
      <c r="AB31" s="38">
        <f t="shared" si="3"/>
        <v>0</v>
      </c>
      <c r="AC31" s="28">
        <f t="shared" si="1"/>
        <v>1</v>
      </c>
    </row>
    <row r="32" spans="1:29" x14ac:dyDescent="0.2">
      <c r="A32" s="10" t="s">
        <v>177</v>
      </c>
      <c r="B32" s="6" t="s">
        <v>195</v>
      </c>
      <c r="C32" s="4" t="s">
        <v>196</v>
      </c>
      <c r="D32" s="14"/>
      <c r="E32" s="14"/>
      <c r="F32" s="14"/>
      <c r="G32" s="14"/>
      <c r="H32" s="14"/>
      <c r="I32" s="14"/>
      <c r="J32" s="14"/>
      <c r="K32" s="14"/>
      <c r="L32" s="14"/>
      <c r="M32" s="31"/>
      <c r="N32" s="31"/>
      <c r="O32" s="33"/>
      <c r="P32" s="31"/>
      <c r="Q32" s="14"/>
      <c r="R32" s="31"/>
      <c r="S32" s="31"/>
      <c r="T32" s="31"/>
      <c r="U32" s="31"/>
      <c r="V32" s="32">
        <v>80</v>
      </c>
      <c r="W32" s="31"/>
      <c r="X32" s="7">
        <f t="shared" si="0"/>
        <v>80</v>
      </c>
      <c r="Y32" s="72">
        <v>1</v>
      </c>
      <c r="Z32" s="72"/>
      <c r="AA32" s="72"/>
      <c r="AB32" s="38">
        <f t="shared" si="3"/>
        <v>1</v>
      </c>
      <c r="AC32" s="28">
        <f t="shared" si="1"/>
        <v>1</v>
      </c>
    </row>
    <row r="33" spans="1:29" x14ac:dyDescent="0.2">
      <c r="A33" s="10" t="s">
        <v>198</v>
      </c>
      <c r="B33" s="4" t="s">
        <v>96</v>
      </c>
      <c r="C33" s="4" t="s">
        <v>97</v>
      </c>
      <c r="D33" s="20">
        <v>51</v>
      </c>
      <c r="E33" s="26">
        <v>201</v>
      </c>
      <c r="F33" s="32">
        <v>97</v>
      </c>
      <c r="G33" s="14"/>
      <c r="H33" s="20">
        <v>64</v>
      </c>
      <c r="I33" s="31"/>
      <c r="J33" s="31"/>
      <c r="K33" s="31"/>
      <c r="L33" s="31"/>
      <c r="M33" s="31"/>
      <c r="N33" s="31"/>
      <c r="O33" s="33">
        <v>46</v>
      </c>
      <c r="P33" s="31"/>
      <c r="Q33" s="14"/>
      <c r="R33" s="31"/>
      <c r="S33" s="31"/>
      <c r="T33" s="31"/>
      <c r="U33" s="31"/>
      <c r="V33" s="31"/>
      <c r="W33" s="31"/>
      <c r="X33" s="7">
        <f t="shared" si="0"/>
        <v>459</v>
      </c>
      <c r="Y33" s="72">
        <v>4</v>
      </c>
      <c r="Z33" s="72"/>
      <c r="AA33" s="72"/>
      <c r="AB33" s="38">
        <f t="shared" si="3"/>
        <v>4</v>
      </c>
      <c r="AC33" s="28">
        <f t="shared" si="1"/>
        <v>5</v>
      </c>
    </row>
    <row r="34" spans="1:29" x14ac:dyDescent="0.2">
      <c r="A34" s="10" t="s">
        <v>202</v>
      </c>
      <c r="B34" s="6" t="s">
        <v>134</v>
      </c>
      <c r="C34" s="4" t="s">
        <v>135</v>
      </c>
      <c r="D34" s="14"/>
      <c r="E34" s="26">
        <v>349</v>
      </c>
      <c r="F34" s="31"/>
      <c r="G34" s="14"/>
      <c r="H34" s="31"/>
      <c r="I34" s="31"/>
      <c r="J34" s="31"/>
      <c r="K34" s="20">
        <v>213</v>
      </c>
      <c r="L34" s="32">
        <v>157</v>
      </c>
      <c r="M34" s="31"/>
      <c r="N34" s="31"/>
      <c r="O34" s="33"/>
      <c r="P34" s="31"/>
      <c r="Q34" s="14"/>
      <c r="R34" s="31"/>
      <c r="S34" s="31"/>
      <c r="T34" s="31"/>
      <c r="U34" s="31"/>
      <c r="V34" s="31"/>
      <c r="W34" s="31"/>
      <c r="X34" s="7">
        <f t="shared" si="0"/>
        <v>719</v>
      </c>
      <c r="Y34" s="72">
        <v>3</v>
      </c>
      <c r="Z34" s="72"/>
      <c r="AA34" s="76" t="s">
        <v>361</v>
      </c>
      <c r="AB34" s="38">
        <v>4</v>
      </c>
      <c r="AC34" s="28">
        <f t="shared" si="1"/>
        <v>3</v>
      </c>
    </row>
    <row r="35" spans="1:29" x14ac:dyDescent="0.2">
      <c r="A35" s="10" t="s">
        <v>203</v>
      </c>
      <c r="B35" s="4" t="s">
        <v>83</v>
      </c>
      <c r="C35" s="4" t="s">
        <v>31</v>
      </c>
      <c r="D35" s="20">
        <v>168</v>
      </c>
      <c r="E35" s="26">
        <v>240</v>
      </c>
      <c r="F35" s="32">
        <v>178</v>
      </c>
      <c r="G35" s="20">
        <v>155</v>
      </c>
      <c r="H35" s="20">
        <v>268</v>
      </c>
      <c r="I35" s="31"/>
      <c r="J35" s="31"/>
      <c r="K35" s="20">
        <v>255</v>
      </c>
      <c r="L35" s="31">
        <v>189</v>
      </c>
      <c r="M35" s="31"/>
      <c r="N35" s="31"/>
      <c r="O35" s="33"/>
      <c r="P35" s="31">
        <v>150</v>
      </c>
      <c r="Q35" s="20">
        <v>257</v>
      </c>
      <c r="R35" s="26">
        <v>345</v>
      </c>
      <c r="S35" s="31"/>
      <c r="T35" s="31"/>
      <c r="U35" s="31">
        <v>189</v>
      </c>
      <c r="V35" s="31"/>
      <c r="W35" s="31"/>
      <c r="X35" s="7">
        <f t="shared" si="0"/>
        <v>2394</v>
      </c>
      <c r="Y35" s="72">
        <v>8</v>
      </c>
      <c r="Z35" s="72"/>
      <c r="AA35" s="72"/>
      <c r="AB35" s="38">
        <f>SUM(Y35:Z35)</f>
        <v>8</v>
      </c>
      <c r="AC35" s="28">
        <f t="shared" si="1"/>
        <v>11</v>
      </c>
    </row>
    <row r="36" spans="1:29" x14ac:dyDescent="0.2">
      <c r="A36" s="10" t="s">
        <v>204</v>
      </c>
      <c r="B36" s="6" t="s">
        <v>344</v>
      </c>
      <c r="C36" s="4" t="s">
        <v>196</v>
      </c>
      <c r="D36" s="20"/>
      <c r="E36" s="14"/>
      <c r="F36" s="14"/>
      <c r="G36" s="14"/>
      <c r="H36" s="14"/>
      <c r="I36" s="14"/>
      <c r="J36" s="14"/>
      <c r="K36" s="14"/>
      <c r="L36" s="14"/>
      <c r="M36" s="31"/>
      <c r="N36" s="31"/>
      <c r="O36" s="33"/>
      <c r="P36" s="31"/>
      <c r="Q36" s="14"/>
      <c r="R36" s="31"/>
      <c r="S36" s="31"/>
      <c r="T36" s="31"/>
      <c r="U36" s="31"/>
      <c r="V36" s="32">
        <v>180</v>
      </c>
      <c r="W36" s="31"/>
      <c r="X36" s="7">
        <f t="shared" si="0"/>
        <v>180</v>
      </c>
      <c r="Y36" s="72">
        <v>2</v>
      </c>
      <c r="Z36" s="72"/>
      <c r="AA36" s="75" t="s">
        <v>362</v>
      </c>
      <c r="AB36" s="38">
        <f>SUM(Y36:Z36)</f>
        <v>2</v>
      </c>
      <c r="AC36" s="28">
        <f t="shared" si="1"/>
        <v>1</v>
      </c>
    </row>
    <row r="37" spans="1:29" x14ac:dyDescent="0.2">
      <c r="A37" s="10" t="s">
        <v>205</v>
      </c>
      <c r="B37" s="6" t="s">
        <v>138</v>
      </c>
      <c r="C37" s="4" t="s">
        <v>139</v>
      </c>
      <c r="D37" s="14"/>
      <c r="E37" s="26">
        <v>84</v>
      </c>
      <c r="F37" s="31"/>
      <c r="G37" s="20">
        <v>131</v>
      </c>
      <c r="H37" s="31"/>
      <c r="I37" s="31"/>
      <c r="J37" s="31"/>
      <c r="K37" s="31"/>
      <c r="L37" s="31"/>
      <c r="M37" s="31"/>
      <c r="N37" s="31"/>
      <c r="O37" s="33"/>
      <c r="P37" s="31"/>
      <c r="Q37" s="14"/>
      <c r="R37" s="31"/>
      <c r="S37" s="31"/>
      <c r="T37" s="31"/>
      <c r="U37" s="31"/>
      <c r="V37" s="31"/>
      <c r="W37" s="31">
        <v>87.5</v>
      </c>
      <c r="X37" s="7">
        <f t="shared" si="0"/>
        <v>302.5</v>
      </c>
      <c r="Y37" s="72">
        <v>2</v>
      </c>
      <c r="Z37" s="72">
        <v>1</v>
      </c>
      <c r="AA37" s="75" t="s">
        <v>362</v>
      </c>
      <c r="AB37" s="38">
        <f>SUM(Y37:Z37)</f>
        <v>3</v>
      </c>
      <c r="AC37" s="28">
        <f t="shared" si="1"/>
        <v>3</v>
      </c>
    </row>
    <row r="38" spans="1:29" x14ac:dyDescent="0.2">
      <c r="A38" s="10" t="s">
        <v>206</v>
      </c>
      <c r="B38" s="4" t="s">
        <v>90</v>
      </c>
      <c r="C38" s="4" t="s">
        <v>91</v>
      </c>
      <c r="D38" s="20">
        <v>96</v>
      </c>
      <c r="E38" s="26">
        <v>179.5</v>
      </c>
      <c r="F38" s="31"/>
      <c r="G38" s="20">
        <v>83</v>
      </c>
      <c r="H38" s="20">
        <v>64</v>
      </c>
      <c r="I38" s="31"/>
      <c r="J38" s="32">
        <v>112</v>
      </c>
      <c r="K38" s="31"/>
      <c r="L38" s="31"/>
      <c r="M38" s="31"/>
      <c r="N38" s="31"/>
      <c r="O38" s="33"/>
      <c r="P38" s="31"/>
      <c r="Q38" s="14"/>
      <c r="R38" s="31"/>
      <c r="S38" s="31"/>
      <c r="T38" s="31"/>
      <c r="U38" s="31"/>
      <c r="V38" s="31"/>
      <c r="W38" s="31"/>
      <c r="X38" s="7">
        <f t="shared" si="0"/>
        <v>534.5</v>
      </c>
      <c r="Y38" s="72">
        <v>5</v>
      </c>
      <c r="Z38" s="72"/>
      <c r="AA38" s="72"/>
      <c r="AB38" s="38">
        <f>SUM(Y38:Z38)</f>
        <v>5</v>
      </c>
      <c r="AC38" s="28">
        <f t="shared" si="1"/>
        <v>5</v>
      </c>
    </row>
    <row r="39" spans="1:29" x14ac:dyDescent="0.2">
      <c r="A39" s="10" t="s">
        <v>207</v>
      </c>
      <c r="B39" s="4" t="s">
        <v>95</v>
      </c>
      <c r="C39" s="4" t="s">
        <v>38</v>
      </c>
      <c r="D39" s="20">
        <v>53</v>
      </c>
      <c r="E39" s="25"/>
      <c r="F39" s="31"/>
      <c r="G39" s="20">
        <v>119</v>
      </c>
      <c r="H39" s="31"/>
      <c r="I39" s="31"/>
      <c r="J39" s="31"/>
      <c r="K39" s="31"/>
      <c r="L39" s="31"/>
      <c r="M39" s="31"/>
      <c r="N39" s="31"/>
      <c r="O39" s="33">
        <v>15</v>
      </c>
      <c r="P39" s="31"/>
      <c r="Q39" s="14"/>
      <c r="R39" s="26">
        <v>177.5</v>
      </c>
      <c r="S39" s="32">
        <v>144</v>
      </c>
      <c r="T39" s="31"/>
      <c r="U39" s="31"/>
      <c r="V39" s="31"/>
      <c r="W39" s="31"/>
      <c r="X39" s="7">
        <f t="shared" si="0"/>
        <v>508.5</v>
      </c>
      <c r="Y39" s="72">
        <v>4</v>
      </c>
      <c r="Z39" s="72"/>
      <c r="AA39" s="72"/>
      <c r="AB39" s="38">
        <f>SUM(Y39:Z39)</f>
        <v>4</v>
      </c>
      <c r="AC39" s="28">
        <f t="shared" si="1"/>
        <v>5</v>
      </c>
    </row>
    <row r="40" spans="1:29" x14ac:dyDescent="0.2">
      <c r="A40" s="10" t="s">
        <v>246</v>
      </c>
      <c r="B40" s="6" t="s">
        <v>293</v>
      </c>
      <c r="C40" s="4" t="s">
        <v>236</v>
      </c>
      <c r="D40" s="31"/>
      <c r="E40" s="31"/>
      <c r="F40" s="31"/>
      <c r="G40" s="31"/>
      <c r="H40" s="31"/>
      <c r="I40" s="31"/>
      <c r="J40" s="32">
        <v>74</v>
      </c>
      <c r="K40" s="31"/>
      <c r="L40" s="31"/>
      <c r="M40" s="33"/>
      <c r="N40" s="31"/>
      <c r="O40" s="33"/>
      <c r="P40" s="31"/>
      <c r="Q40" s="20">
        <v>101</v>
      </c>
      <c r="R40" s="14"/>
      <c r="S40" s="31"/>
      <c r="T40" s="31"/>
      <c r="U40" s="31">
        <v>79.5</v>
      </c>
      <c r="V40" s="31"/>
      <c r="W40" s="31"/>
      <c r="X40" s="7">
        <f t="shared" si="0"/>
        <v>254.5</v>
      </c>
      <c r="Y40" s="72">
        <v>2</v>
      </c>
      <c r="Z40" s="72"/>
      <c r="AA40" s="76" t="s">
        <v>361</v>
      </c>
      <c r="AB40" s="38">
        <v>4</v>
      </c>
      <c r="AC40" s="28">
        <f t="shared" si="1"/>
        <v>3</v>
      </c>
    </row>
    <row r="41" spans="1:29" x14ac:dyDescent="0.2">
      <c r="A41" s="10" t="s">
        <v>247</v>
      </c>
      <c r="B41" s="6" t="s">
        <v>297</v>
      </c>
      <c r="C41" s="4" t="s">
        <v>99</v>
      </c>
      <c r="D41" s="31"/>
      <c r="E41" s="31"/>
      <c r="F41" s="31"/>
      <c r="G41" s="31"/>
      <c r="H41" s="31"/>
      <c r="I41" s="31"/>
      <c r="J41" s="31"/>
      <c r="K41" s="20">
        <v>75</v>
      </c>
      <c r="L41" s="32">
        <v>89</v>
      </c>
      <c r="M41" s="31"/>
      <c r="N41" s="31"/>
      <c r="O41" s="33"/>
      <c r="P41" s="31"/>
      <c r="Q41" s="14"/>
      <c r="R41" s="31"/>
      <c r="S41" s="31"/>
      <c r="T41" s="31"/>
      <c r="U41" s="31"/>
      <c r="V41" s="31"/>
      <c r="W41" s="31"/>
      <c r="X41" s="7">
        <f t="shared" si="0"/>
        <v>164</v>
      </c>
      <c r="Y41" s="72">
        <v>2</v>
      </c>
      <c r="Z41" s="72"/>
      <c r="AA41" s="72"/>
      <c r="AB41" s="38">
        <f t="shared" ref="AB41:AB47" si="4">SUM(Y41:Z41)</f>
        <v>2</v>
      </c>
      <c r="AC41" s="28">
        <f t="shared" si="1"/>
        <v>2</v>
      </c>
    </row>
    <row r="42" spans="1:29" x14ac:dyDescent="0.2">
      <c r="A42" s="10" t="s">
        <v>248</v>
      </c>
      <c r="B42" s="4" t="s">
        <v>80</v>
      </c>
      <c r="C42" s="4" t="s">
        <v>32</v>
      </c>
      <c r="D42" s="20">
        <v>274</v>
      </c>
      <c r="E42" s="25"/>
      <c r="F42" s="31"/>
      <c r="G42" s="20">
        <v>143</v>
      </c>
      <c r="H42" s="20">
        <v>150</v>
      </c>
      <c r="I42" s="31"/>
      <c r="J42" s="31"/>
      <c r="K42" s="31"/>
      <c r="L42" s="31"/>
      <c r="M42" s="31"/>
      <c r="N42" s="31"/>
      <c r="O42" s="33"/>
      <c r="P42" s="31"/>
      <c r="Q42" s="14"/>
      <c r="R42" s="31"/>
      <c r="S42" s="31"/>
      <c r="T42" s="31"/>
      <c r="U42" s="31"/>
      <c r="V42" s="31"/>
      <c r="W42" s="31"/>
      <c r="X42" s="7">
        <f t="shared" si="0"/>
        <v>567</v>
      </c>
      <c r="Y42" s="72">
        <v>3</v>
      </c>
      <c r="Z42" s="72">
        <v>1</v>
      </c>
      <c r="AA42" s="72"/>
      <c r="AB42" s="38">
        <f t="shared" si="4"/>
        <v>4</v>
      </c>
      <c r="AC42" s="28">
        <f t="shared" si="1"/>
        <v>3</v>
      </c>
    </row>
    <row r="43" spans="1:29" x14ac:dyDescent="0.2">
      <c r="A43" s="10" t="s">
        <v>249</v>
      </c>
      <c r="B43" s="4" t="s">
        <v>89</v>
      </c>
      <c r="C43" s="4" t="s">
        <v>60</v>
      </c>
      <c r="D43" s="20">
        <v>108</v>
      </c>
      <c r="E43" s="26">
        <v>277</v>
      </c>
      <c r="F43" s="31">
        <v>114</v>
      </c>
      <c r="G43" s="20">
        <v>95</v>
      </c>
      <c r="H43" s="20">
        <v>102</v>
      </c>
      <c r="I43" s="31"/>
      <c r="J43" s="32">
        <v>129</v>
      </c>
      <c r="K43" s="20">
        <v>149</v>
      </c>
      <c r="L43" s="31"/>
      <c r="M43" s="31"/>
      <c r="N43" s="31"/>
      <c r="O43" s="33">
        <v>80</v>
      </c>
      <c r="P43" s="31">
        <v>118</v>
      </c>
      <c r="Q43" s="14"/>
      <c r="R43" s="26">
        <v>236</v>
      </c>
      <c r="S43" s="31"/>
      <c r="T43" s="31"/>
      <c r="U43" s="31">
        <v>89</v>
      </c>
      <c r="V43" s="31"/>
      <c r="W43" s="31"/>
      <c r="X43" s="7">
        <f t="shared" si="0"/>
        <v>1497</v>
      </c>
      <c r="Y43" s="72">
        <v>7</v>
      </c>
      <c r="Z43" s="72"/>
      <c r="AA43" s="72"/>
      <c r="AB43" s="38">
        <f t="shared" si="4"/>
        <v>7</v>
      </c>
      <c r="AC43" s="28">
        <f t="shared" si="1"/>
        <v>11</v>
      </c>
    </row>
    <row r="44" spans="1:29" x14ac:dyDescent="0.2">
      <c r="A44" s="10" t="s">
        <v>250</v>
      </c>
      <c r="B44" s="6" t="s">
        <v>289</v>
      </c>
      <c r="C44" s="4" t="s">
        <v>245</v>
      </c>
      <c r="D44" s="31"/>
      <c r="E44" s="31"/>
      <c r="F44" s="31"/>
      <c r="G44" s="31"/>
      <c r="H44" s="31"/>
      <c r="I44" s="31"/>
      <c r="J44" s="31"/>
      <c r="K44" s="31"/>
      <c r="L44" s="31"/>
      <c r="M44" s="33"/>
      <c r="N44" s="31"/>
      <c r="O44" s="33"/>
      <c r="P44" s="31"/>
      <c r="Q44" s="20">
        <v>55</v>
      </c>
      <c r="R44" s="14"/>
      <c r="S44" s="31"/>
      <c r="T44" s="32">
        <v>110</v>
      </c>
      <c r="U44" s="31"/>
      <c r="V44" s="31"/>
      <c r="W44" s="31"/>
      <c r="X44" s="7">
        <f t="shared" si="0"/>
        <v>165</v>
      </c>
      <c r="Y44" s="72">
        <v>2</v>
      </c>
      <c r="Z44" s="72"/>
      <c r="AA44" s="72"/>
      <c r="AB44" s="38">
        <f t="shared" si="4"/>
        <v>2</v>
      </c>
      <c r="AC44" s="28">
        <f t="shared" si="1"/>
        <v>2</v>
      </c>
    </row>
    <row r="45" spans="1:29" x14ac:dyDescent="0.2">
      <c r="A45" s="10" t="s">
        <v>251</v>
      </c>
      <c r="B45" s="6" t="s">
        <v>292</v>
      </c>
      <c r="C45" s="4" t="s">
        <v>194</v>
      </c>
      <c r="D45" s="4"/>
      <c r="E45" s="41"/>
      <c r="F45" s="31"/>
      <c r="G45" s="31"/>
      <c r="H45" s="31"/>
      <c r="I45" s="32">
        <v>170</v>
      </c>
      <c r="J45" s="31"/>
      <c r="K45" s="31"/>
      <c r="L45" s="31"/>
      <c r="M45" s="31"/>
      <c r="N45" s="31"/>
      <c r="O45" s="33"/>
      <c r="P45" s="31"/>
      <c r="Q45" s="14"/>
      <c r="R45" s="31"/>
      <c r="S45" s="31"/>
      <c r="T45" s="31"/>
      <c r="U45" s="31"/>
      <c r="V45" s="31"/>
      <c r="W45" s="31"/>
      <c r="X45" s="7">
        <f t="shared" si="0"/>
        <v>170</v>
      </c>
      <c r="Y45" s="72">
        <v>1</v>
      </c>
      <c r="Z45" s="72"/>
      <c r="AA45" s="72"/>
      <c r="AB45" s="38">
        <f t="shared" si="4"/>
        <v>1</v>
      </c>
      <c r="AC45" s="28">
        <f t="shared" si="1"/>
        <v>1</v>
      </c>
    </row>
    <row r="46" spans="1:29" x14ac:dyDescent="0.2">
      <c r="A46" s="10" t="s">
        <v>252</v>
      </c>
      <c r="B46" s="4" t="s">
        <v>101</v>
      </c>
      <c r="C46" s="4" t="s">
        <v>99</v>
      </c>
      <c r="D46" s="20">
        <v>45</v>
      </c>
      <c r="E46" s="25"/>
      <c r="F46" s="31"/>
      <c r="G46" s="14"/>
      <c r="H46" s="31"/>
      <c r="I46" s="31"/>
      <c r="J46" s="31"/>
      <c r="K46" s="20">
        <v>75</v>
      </c>
      <c r="L46" s="32">
        <v>70</v>
      </c>
      <c r="M46" s="31"/>
      <c r="N46" s="31"/>
      <c r="O46" s="33"/>
      <c r="P46" s="31"/>
      <c r="Q46" s="14"/>
      <c r="R46" s="31"/>
      <c r="S46" s="31"/>
      <c r="T46" s="31"/>
      <c r="U46" s="31"/>
      <c r="V46" s="31"/>
      <c r="W46" s="31"/>
      <c r="X46" s="7">
        <f t="shared" si="0"/>
        <v>190</v>
      </c>
      <c r="Y46" s="72">
        <v>3</v>
      </c>
      <c r="Z46" s="72"/>
      <c r="AA46" s="72"/>
      <c r="AB46" s="38">
        <f t="shared" si="4"/>
        <v>3</v>
      </c>
      <c r="AC46" s="28">
        <f t="shared" si="1"/>
        <v>3</v>
      </c>
    </row>
    <row r="47" spans="1:29" x14ac:dyDescent="0.2">
      <c r="A47" s="10" t="s">
        <v>253</v>
      </c>
      <c r="B47" s="4" t="s">
        <v>81</v>
      </c>
      <c r="C47" s="4" t="s">
        <v>35</v>
      </c>
      <c r="D47" s="20">
        <v>232</v>
      </c>
      <c r="E47" s="25"/>
      <c r="F47" s="31"/>
      <c r="G47" s="20">
        <v>261</v>
      </c>
      <c r="H47" s="20">
        <v>226</v>
      </c>
      <c r="I47" s="31"/>
      <c r="J47" s="31"/>
      <c r="K47" s="31"/>
      <c r="L47" s="31"/>
      <c r="M47" s="31"/>
      <c r="N47" s="31"/>
      <c r="O47" s="33"/>
      <c r="P47" s="31"/>
      <c r="Q47" s="14"/>
      <c r="R47" s="31"/>
      <c r="S47" s="31"/>
      <c r="T47" s="31"/>
      <c r="U47" s="31"/>
      <c r="V47" s="31"/>
      <c r="W47" s="31"/>
      <c r="X47" s="7">
        <f t="shared" si="0"/>
        <v>719</v>
      </c>
      <c r="Y47" s="72">
        <v>3</v>
      </c>
      <c r="Z47" s="72"/>
      <c r="AA47" s="72"/>
      <c r="AB47" s="38">
        <f t="shared" si="4"/>
        <v>3</v>
      </c>
      <c r="AC47" s="28">
        <f t="shared" si="1"/>
        <v>3</v>
      </c>
    </row>
    <row r="48" spans="1:29" x14ac:dyDescent="0.2">
      <c r="A48" s="11"/>
      <c r="B48" s="1"/>
      <c r="C48" s="1"/>
      <c r="D48" s="1"/>
      <c r="E48" s="27"/>
      <c r="X48" s="1"/>
      <c r="Y48" s="1"/>
      <c r="Z48" s="1"/>
      <c r="AA48" s="1"/>
    </row>
    <row r="49" spans="1:27" x14ac:dyDescent="0.2">
      <c r="A49" s="12"/>
      <c r="B49" s="1"/>
      <c r="C49" s="1"/>
      <c r="D49" s="1"/>
      <c r="E49" s="27"/>
      <c r="X49" s="1"/>
      <c r="Y49" s="1"/>
      <c r="Z49" s="1"/>
      <c r="AA49" s="1"/>
    </row>
    <row r="50" spans="1:27" x14ac:dyDescent="0.2">
      <c r="A50" s="46"/>
    </row>
  </sheetData>
  <sortState xmlns:xlrd2="http://schemas.microsoft.com/office/spreadsheetml/2017/richdata2" ref="B4:AC47">
    <sortCondition ref="B4:B47"/>
  </sortState>
  <mergeCells count="9">
    <mergeCell ref="AC2:AC3"/>
    <mergeCell ref="Y2:Y3"/>
    <mergeCell ref="Z2:Z3"/>
    <mergeCell ref="AA2:AA3"/>
    <mergeCell ref="A2:A3"/>
    <mergeCell ref="B2:B3"/>
    <mergeCell ref="C2:C3"/>
    <mergeCell ref="X2:X3"/>
    <mergeCell ref="AB2:AB3"/>
  </mergeCells>
  <phoneticPr fontId="8" type="noConversion"/>
  <conditionalFormatting sqref="AB4:AB47">
    <cfRule type="cellIs" dxfId="7" priority="1" operator="lessThan">
      <formula>4</formula>
    </cfRule>
    <cfRule type="cellIs" dxfId="6" priority="2" operator="greaterThan">
      <formula>3</formula>
    </cfRule>
  </conditionalFormatting>
  <pageMargins left="0.7" right="0.7" top="0.75" bottom="0.75" header="0.3" footer="0.3"/>
  <pageSetup paperSize="9" scale="50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9DB7-5D12-944C-A297-DFB9E9E96784}">
  <sheetPr>
    <tabColor theme="9"/>
    <pageSetUpPr fitToPage="1"/>
  </sheetPr>
  <dimension ref="A1:AC60"/>
  <sheetViews>
    <sheetView tabSelected="1" topLeftCell="A3" zoomScale="84" workbookViewId="0">
      <selection activeCell="N13" sqref="N13"/>
    </sheetView>
  </sheetViews>
  <sheetFormatPr baseColWidth="10" defaultRowHeight="16" x14ac:dyDescent="0.2"/>
  <cols>
    <col min="1" max="1" width="4" customWidth="1"/>
    <col min="2" max="2" width="21.33203125" bestFit="1" customWidth="1"/>
    <col min="3" max="3" width="43.5" bestFit="1" customWidth="1"/>
    <col min="4" max="4" width="6.6640625" customWidth="1"/>
    <col min="5" max="5" width="6.6640625" style="24" customWidth="1"/>
    <col min="6" max="13" width="6.6640625" style="29" customWidth="1"/>
    <col min="14" max="14" width="6.6640625" style="53" customWidth="1"/>
    <col min="15" max="17" width="6.6640625" style="29" customWidth="1"/>
    <col min="18" max="18" width="6.6640625" style="1" customWidth="1"/>
    <col min="19" max="22" width="6.6640625" style="29" customWidth="1"/>
    <col min="23" max="23" width="6.6640625" style="73" customWidth="1"/>
    <col min="24" max="24" width="9.83203125" customWidth="1"/>
    <col min="25" max="27" width="7.1640625" customWidth="1"/>
    <col min="28" max="29" width="7" customWidth="1"/>
  </cols>
  <sheetData>
    <row r="1" spans="1:29" x14ac:dyDescent="0.2">
      <c r="A1" s="15" t="s">
        <v>49</v>
      </c>
    </row>
    <row r="2" spans="1:29" x14ac:dyDescent="0.2">
      <c r="A2" s="86" t="s">
        <v>0</v>
      </c>
      <c r="B2" s="86" t="s">
        <v>51</v>
      </c>
      <c r="C2" s="86" t="s">
        <v>1</v>
      </c>
      <c r="D2" s="35" t="s">
        <v>182</v>
      </c>
      <c r="E2" s="36" t="s">
        <v>181</v>
      </c>
      <c r="F2" s="37" t="s">
        <v>183</v>
      </c>
      <c r="G2" s="35" t="s">
        <v>180</v>
      </c>
      <c r="H2" s="35" t="s">
        <v>216</v>
      </c>
      <c r="I2" s="37" t="s">
        <v>279</v>
      </c>
      <c r="J2" s="37" t="s">
        <v>217</v>
      </c>
      <c r="K2" s="35" t="s">
        <v>219</v>
      </c>
      <c r="L2" s="37" t="s">
        <v>222</v>
      </c>
      <c r="M2" s="34" t="s">
        <v>223</v>
      </c>
      <c r="N2" s="34" t="s">
        <v>303</v>
      </c>
      <c r="O2" s="37" t="s">
        <v>227</v>
      </c>
      <c r="P2" s="35" t="s">
        <v>230</v>
      </c>
      <c r="Q2" s="36" t="s">
        <v>286</v>
      </c>
      <c r="R2" s="34" t="s">
        <v>233</v>
      </c>
      <c r="S2" s="37" t="s">
        <v>237</v>
      </c>
      <c r="T2" s="37" t="s">
        <v>237</v>
      </c>
      <c r="U2" s="37" t="s">
        <v>238</v>
      </c>
      <c r="V2" s="37" t="s">
        <v>340</v>
      </c>
      <c r="W2" s="37" t="s">
        <v>351</v>
      </c>
      <c r="X2" s="87" t="s">
        <v>26</v>
      </c>
      <c r="Y2" s="85" t="s">
        <v>349</v>
      </c>
      <c r="Z2" s="85" t="s">
        <v>348</v>
      </c>
      <c r="AA2" s="83" t="s">
        <v>352</v>
      </c>
      <c r="AB2" s="88" t="s">
        <v>123</v>
      </c>
      <c r="AC2" s="84" t="s">
        <v>153</v>
      </c>
    </row>
    <row r="3" spans="1:29" ht="148" customHeight="1" x14ac:dyDescent="0.2">
      <c r="A3" s="86"/>
      <c r="B3" s="86"/>
      <c r="C3" s="86"/>
      <c r="D3" s="18" t="s">
        <v>25</v>
      </c>
      <c r="E3" s="21" t="s">
        <v>149</v>
      </c>
      <c r="F3" s="30" t="s">
        <v>166</v>
      </c>
      <c r="G3" s="18" t="s">
        <v>178</v>
      </c>
      <c r="H3" s="18" t="s">
        <v>215</v>
      </c>
      <c r="I3" s="30" t="s">
        <v>278</v>
      </c>
      <c r="J3" s="30" t="s">
        <v>218</v>
      </c>
      <c r="K3" s="18" t="s">
        <v>220</v>
      </c>
      <c r="L3" s="30" t="s">
        <v>221</v>
      </c>
      <c r="M3" s="17" t="s">
        <v>224</v>
      </c>
      <c r="N3" s="17" t="s">
        <v>302</v>
      </c>
      <c r="O3" s="30" t="s">
        <v>307</v>
      </c>
      <c r="P3" s="18" t="s">
        <v>229</v>
      </c>
      <c r="Q3" s="21" t="s">
        <v>231</v>
      </c>
      <c r="R3" s="17" t="s">
        <v>232</v>
      </c>
      <c r="S3" s="30" t="s">
        <v>239</v>
      </c>
      <c r="T3" s="30" t="s">
        <v>240</v>
      </c>
      <c r="U3" s="30" t="s">
        <v>241</v>
      </c>
      <c r="V3" s="30" t="s">
        <v>341</v>
      </c>
      <c r="W3" s="30" t="s">
        <v>350</v>
      </c>
      <c r="X3" s="87"/>
      <c r="Y3" s="85"/>
      <c r="Z3" s="85"/>
      <c r="AA3" s="83"/>
      <c r="AB3" s="88"/>
      <c r="AC3" s="84"/>
    </row>
    <row r="4" spans="1:29" x14ac:dyDescent="0.2">
      <c r="A4" s="10" t="s">
        <v>8</v>
      </c>
      <c r="B4" s="4" t="s">
        <v>98</v>
      </c>
      <c r="C4" s="4" t="s">
        <v>99</v>
      </c>
      <c r="D4" s="20">
        <v>45</v>
      </c>
      <c r="E4" s="23"/>
      <c r="F4" s="31"/>
      <c r="G4" s="14"/>
      <c r="H4" s="4"/>
      <c r="I4" s="4"/>
      <c r="J4" s="4"/>
      <c r="K4" s="20">
        <v>45</v>
      </c>
      <c r="L4" s="32">
        <v>72.5</v>
      </c>
      <c r="M4" s="4"/>
      <c r="N4" s="54"/>
      <c r="O4" s="52"/>
      <c r="P4" s="4"/>
      <c r="Q4" s="4"/>
      <c r="R4" s="6"/>
      <c r="S4" s="4"/>
      <c r="T4" s="4"/>
      <c r="U4" s="4"/>
      <c r="V4" s="4"/>
      <c r="W4" s="47"/>
      <c r="X4" s="7">
        <f t="shared" ref="X4:X35" si="0">SUM(D4:W4)</f>
        <v>162.5</v>
      </c>
      <c r="Y4" s="72">
        <v>3</v>
      </c>
      <c r="Z4" s="72"/>
      <c r="AA4" s="72"/>
      <c r="AB4" s="38">
        <f>SUM(Y4:Z4)</f>
        <v>3</v>
      </c>
      <c r="AC4" s="28">
        <f t="shared" ref="AC4:AC35" si="1">COUNTA(D4:W4)</f>
        <v>3</v>
      </c>
    </row>
    <row r="5" spans="1:29" x14ac:dyDescent="0.2">
      <c r="A5" s="10" t="s">
        <v>9</v>
      </c>
      <c r="B5" s="6" t="s">
        <v>163</v>
      </c>
      <c r="C5" s="4" t="s">
        <v>130</v>
      </c>
      <c r="D5" s="23"/>
      <c r="E5" s="26">
        <v>60</v>
      </c>
      <c r="F5" s="32">
        <v>91.5</v>
      </c>
      <c r="G5" s="14"/>
      <c r="H5" s="4"/>
      <c r="I5" s="4"/>
      <c r="J5" s="4"/>
      <c r="K5" s="20">
        <v>72</v>
      </c>
      <c r="L5" s="4"/>
      <c r="M5" s="4"/>
      <c r="N5" s="54"/>
      <c r="O5" s="52"/>
      <c r="P5" s="20">
        <v>45</v>
      </c>
      <c r="Q5" s="4"/>
      <c r="R5" s="6"/>
      <c r="S5" s="4"/>
      <c r="T5" s="4"/>
      <c r="U5" s="4"/>
      <c r="V5" s="4"/>
      <c r="W5" s="47"/>
      <c r="X5" s="7">
        <f t="shared" si="0"/>
        <v>268.5</v>
      </c>
      <c r="Y5" s="72">
        <v>4</v>
      </c>
      <c r="Z5" s="72"/>
      <c r="AA5" s="72"/>
      <c r="AB5" s="38">
        <f>SUM(Y5:Z5)</f>
        <v>4</v>
      </c>
      <c r="AC5" s="28">
        <f t="shared" si="1"/>
        <v>4</v>
      </c>
    </row>
    <row r="6" spans="1:29" x14ac:dyDescent="0.2">
      <c r="A6" s="10" t="s">
        <v>10</v>
      </c>
      <c r="B6" s="6" t="s">
        <v>308</v>
      </c>
      <c r="C6" s="4" t="s">
        <v>39</v>
      </c>
      <c r="D6" s="4"/>
      <c r="E6" s="4"/>
      <c r="F6" s="4"/>
      <c r="G6" s="4"/>
      <c r="H6" s="4"/>
      <c r="I6" s="4"/>
      <c r="J6" s="4"/>
      <c r="K6" s="4"/>
      <c r="L6" s="4"/>
      <c r="M6" s="8"/>
      <c r="N6" s="54"/>
      <c r="O6" s="52"/>
      <c r="P6" s="20">
        <v>86</v>
      </c>
      <c r="Q6" s="26">
        <v>212</v>
      </c>
      <c r="R6" s="6"/>
      <c r="S6" s="4"/>
      <c r="T6" s="4"/>
      <c r="U6" s="32">
        <v>193</v>
      </c>
      <c r="V6" s="4"/>
      <c r="W6" s="47"/>
      <c r="X6" s="7">
        <f t="shared" si="0"/>
        <v>491</v>
      </c>
      <c r="Y6" s="72">
        <v>3</v>
      </c>
      <c r="Z6" s="72"/>
      <c r="AA6" s="74" t="s">
        <v>361</v>
      </c>
      <c r="AB6" s="38">
        <v>4</v>
      </c>
      <c r="AC6" s="28">
        <f t="shared" si="1"/>
        <v>3</v>
      </c>
    </row>
    <row r="7" spans="1:29" x14ac:dyDescent="0.2">
      <c r="A7" s="10" t="s">
        <v>11</v>
      </c>
      <c r="B7" s="4" t="s">
        <v>100</v>
      </c>
      <c r="C7" s="4" t="s">
        <v>52</v>
      </c>
      <c r="D7" s="20">
        <v>55</v>
      </c>
      <c r="E7" s="26">
        <v>50</v>
      </c>
      <c r="F7" s="31"/>
      <c r="G7" s="14"/>
      <c r="H7" s="4"/>
      <c r="I7" s="4"/>
      <c r="J7" s="4"/>
      <c r="K7" s="4"/>
      <c r="L7" s="4"/>
      <c r="M7" s="4"/>
      <c r="N7" s="54"/>
      <c r="O7" s="52"/>
      <c r="P7" s="4"/>
      <c r="Q7" s="4"/>
      <c r="R7" s="6"/>
      <c r="S7" s="4"/>
      <c r="T7" s="4"/>
      <c r="U7" s="4"/>
      <c r="V7" s="4"/>
      <c r="W7" s="47"/>
      <c r="X7" s="7">
        <f t="shared" si="0"/>
        <v>105</v>
      </c>
      <c r="Y7" s="72">
        <v>2</v>
      </c>
      <c r="Z7" s="72"/>
      <c r="AA7" s="72"/>
      <c r="AB7" s="38">
        <f t="shared" ref="AB7:AB38" si="2">SUM(Y7:Z7)</f>
        <v>2</v>
      </c>
      <c r="AC7" s="28">
        <f t="shared" si="1"/>
        <v>2</v>
      </c>
    </row>
    <row r="8" spans="1:29" x14ac:dyDescent="0.2">
      <c r="A8" s="10" t="s">
        <v>12</v>
      </c>
      <c r="B8" s="6" t="s">
        <v>298</v>
      </c>
      <c r="C8" s="4" t="s">
        <v>32</v>
      </c>
      <c r="D8" s="4"/>
      <c r="E8" s="4"/>
      <c r="F8" s="4"/>
      <c r="G8" s="4"/>
      <c r="H8" s="4"/>
      <c r="I8" s="4"/>
      <c r="J8" s="4"/>
      <c r="K8" s="20">
        <v>190</v>
      </c>
      <c r="L8" s="4"/>
      <c r="M8" s="8"/>
      <c r="N8" s="54"/>
      <c r="O8" s="52"/>
      <c r="P8" s="20">
        <v>134</v>
      </c>
      <c r="Q8" s="26">
        <v>288</v>
      </c>
      <c r="R8" s="6"/>
      <c r="S8" s="4"/>
      <c r="T8" s="32">
        <v>180</v>
      </c>
      <c r="U8" s="4"/>
      <c r="V8" s="4"/>
      <c r="W8" s="47"/>
      <c r="X8" s="7">
        <f t="shared" si="0"/>
        <v>792</v>
      </c>
      <c r="Y8" s="72">
        <v>4</v>
      </c>
      <c r="Z8" s="72">
        <v>1</v>
      </c>
      <c r="AA8" s="72"/>
      <c r="AB8" s="38">
        <f t="shared" si="2"/>
        <v>5</v>
      </c>
      <c r="AC8" s="28">
        <f t="shared" si="1"/>
        <v>4</v>
      </c>
    </row>
    <row r="9" spans="1:29" x14ac:dyDescent="0.2">
      <c r="A9" s="10" t="s">
        <v>13</v>
      </c>
      <c r="B9" s="6" t="s">
        <v>290</v>
      </c>
      <c r="C9" s="4" t="s">
        <v>117</v>
      </c>
      <c r="D9" s="4"/>
      <c r="E9" s="4"/>
      <c r="F9" s="4"/>
      <c r="G9" s="4"/>
      <c r="H9" s="20">
        <v>55</v>
      </c>
      <c r="I9" s="4"/>
      <c r="J9" s="4"/>
      <c r="K9" s="4"/>
      <c r="L9" s="4"/>
      <c r="M9" s="8"/>
      <c r="N9" s="54"/>
      <c r="O9" s="52"/>
      <c r="P9" s="4"/>
      <c r="Q9" s="26">
        <v>153.5</v>
      </c>
      <c r="R9" s="6"/>
      <c r="S9" s="32">
        <v>144</v>
      </c>
      <c r="T9" s="4"/>
      <c r="U9" s="4"/>
      <c r="V9" s="4"/>
      <c r="W9" s="47"/>
      <c r="X9" s="7">
        <f t="shared" si="0"/>
        <v>352.5</v>
      </c>
      <c r="Y9" s="72">
        <v>3</v>
      </c>
      <c r="Z9" s="72"/>
      <c r="AA9" s="75" t="s">
        <v>362</v>
      </c>
      <c r="AB9" s="38">
        <f t="shared" si="2"/>
        <v>3</v>
      </c>
      <c r="AC9" s="28">
        <f t="shared" si="1"/>
        <v>3</v>
      </c>
    </row>
    <row r="10" spans="1:29" x14ac:dyDescent="0.2">
      <c r="A10" s="10" t="s">
        <v>14</v>
      </c>
      <c r="B10" s="4" t="s">
        <v>84</v>
      </c>
      <c r="C10" s="4" t="s">
        <v>37</v>
      </c>
      <c r="D10" s="20">
        <v>100</v>
      </c>
      <c r="E10" s="26">
        <v>95</v>
      </c>
      <c r="F10" s="31"/>
      <c r="G10" s="20">
        <v>116</v>
      </c>
      <c r="H10" s="20">
        <v>170</v>
      </c>
      <c r="I10" s="4"/>
      <c r="J10" s="49">
        <v>106.5</v>
      </c>
      <c r="K10" s="20">
        <v>108</v>
      </c>
      <c r="L10" s="47">
        <v>150</v>
      </c>
      <c r="M10" s="4"/>
      <c r="N10" s="54">
        <v>57</v>
      </c>
      <c r="O10" s="47">
        <v>102.5</v>
      </c>
      <c r="P10" s="20">
        <v>122</v>
      </c>
      <c r="Q10" s="26">
        <v>54</v>
      </c>
      <c r="R10" s="6"/>
      <c r="S10" s="4"/>
      <c r="T10" s="32">
        <v>116</v>
      </c>
      <c r="U10" s="47">
        <v>83.5</v>
      </c>
      <c r="V10" s="4"/>
      <c r="W10" s="47">
        <v>129</v>
      </c>
      <c r="X10" s="7">
        <f t="shared" si="0"/>
        <v>1509.5</v>
      </c>
      <c r="Y10" s="72">
        <v>8</v>
      </c>
      <c r="Z10" s="72">
        <v>1</v>
      </c>
      <c r="AA10" s="72"/>
      <c r="AB10" s="38">
        <f t="shared" si="2"/>
        <v>9</v>
      </c>
      <c r="AC10" s="28">
        <f t="shared" si="1"/>
        <v>14</v>
      </c>
    </row>
    <row r="11" spans="1:29" x14ac:dyDescent="0.2">
      <c r="A11" s="10" t="s">
        <v>15</v>
      </c>
      <c r="B11" s="6" t="s">
        <v>167</v>
      </c>
      <c r="C11" s="4" t="s">
        <v>168</v>
      </c>
      <c r="D11" s="23"/>
      <c r="E11" s="23"/>
      <c r="F11" s="32">
        <v>72.5</v>
      </c>
      <c r="G11" s="14"/>
      <c r="H11" s="4"/>
      <c r="I11" s="4"/>
      <c r="J11" s="4"/>
      <c r="K11" s="20">
        <v>51</v>
      </c>
      <c r="L11" s="4"/>
      <c r="M11" s="4"/>
      <c r="N11" s="54">
        <v>20</v>
      </c>
      <c r="O11" s="47">
        <v>74</v>
      </c>
      <c r="P11" s="4"/>
      <c r="Q11" s="4"/>
      <c r="R11" s="6"/>
      <c r="S11" s="4"/>
      <c r="T11" s="4"/>
      <c r="U11" s="47">
        <v>64.5</v>
      </c>
      <c r="V11" s="4"/>
      <c r="W11" s="47"/>
      <c r="X11" s="7">
        <f t="shared" si="0"/>
        <v>282</v>
      </c>
      <c r="Y11" s="72">
        <v>2</v>
      </c>
      <c r="Z11" s="72"/>
      <c r="AA11" s="72"/>
      <c r="AB11" s="38">
        <f t="shared" si="2"/>
        <v>2</v>
      </c>
      <c r="AC11" s="28">
        <f t="shared" si="1"/>
        <v>5</v>
      </c>
    </row>
    <row r="12" spans="1:29" x14ac:dyDescent="0.2">
      <c r="A12" s="10" t="s">
        <v>16</v>
      </c>
      <c r="B12" s="6" t="s">
        <v>283</v>
      </c>
      <c r="C12" s="4" t="s">
        <v>32</v>
      </c>
      <c r="D12" s="4"/>
      <c r="E12" s="4"/>
      <c r="F12" s="4"/>
      <c r="G12" s="4"/>
      <c r="H12" s="20">
        <v>110</v>
      </c>
      <c r="I12" s="4"/>
      <c r="J12" s="49">
        <v>97</v>
      </c>
      <c r="K12" s="4"/>
      <c r="L12" s="4"/>
      <c r="M12" s="8"/>
      <c r="N12" s="54"/>
      <c r="O12" s="52"/>
      <c r="P12" s="20">
        <v>170</v>
      </c>
      <c r="Q12" s="4"/>
      <c r="R12" s="6"/>
      <c r="S12" s="4"/>
      <c r="T12" s="32">
        <v>148</v>
      </c>
      <c r="U12" s="4"/>
      <c r="V12" s="4"/>
      <c r="W12" s="47"/>
      <c r="X12" s="7">
        <f t="shared" si="0"/>
        <v>525</v>
      </c>
      <c r="Y12" s="72">
        <v>3</v>
      </c>
      <c r="Z12" s="72"/>
      <c r="AA12" s="75" t="s">
        <v>362</v>
      </c>
      <c r="AB12" s="38">
        <f t="shared" si="2"/>
        <v>3</v>
      </c>
      <c r="AC12" s="28">
        <f t="shared" si="1"/>
        <v>4</v>
      </c>
    </row>
    <row r="13" spans="1:29" x14ac:dyDescent="0.2">
      <c r="A13" s="10" t="s">
        <v>17</v>
      </c>
      <c r="B13" s="6" t="s">
        <v>136</v>
      </c>
      <c r="C13" s="4" t="s">
        <v>137</v>
      </c>
      <c r="D13" s="23"/>
      <c r="E13" s="26">
        <f>58+66</f>
        <v>124</v>
      </c>
      <c r="F13" s="31"/>
      <c r="G13" s="14"/>
      <c r="H13" s="4"/>
      <c r="I13" s="4"/>
      <c r="J13" s="4"/>
      <c r="K13" s="20">
        <v>120</v>
      </c>
      <c r="L13" s="32">
        <v>118</v>
      </c>
      <c r="M13" s="4"/>
      <c r="N13" s="54"/>
      <c r="O13" s="52"/>
      <c r="P13" s="20">
        <v>110</v>
      </c>
      <c r="Q13" s="26">
        <v>251</v>
      </c>
      <c r="R13" s="6"/>
      <c r="S13" s="4"/>
      <c r="T13" s="4"/>
      <c r="U13" s="4"/>
      <c r="V13" s="4"/>
      <c r="W13" s="47"/>
      <c r="X13" s="7">
        <f t="shared" si="0"/>
        <v>723</v>
      </c>
      <c r="Y13" s="72">
        <v>4</v>
      </c>
      <c r="Z13" s="72"/>
      <c r="AA13" s="72"/>
      <c r="AB13" s="38">
        <f t="shared" si="2"/>
        <v>4</v>
      </c>
      <c r="AC13" s="28">
        <f t="shared" si="1"/>
        <v>5</v>
      </c>
    </row>
    <row r="14" spans="1:29" x14ac:dyDescent="0.2">
      <c r="A14" s="10" t="s">
        <v>18</v>
      </c>
      <c r="B14" s="4" t="s">
        <v>118</v>
      </c>
      <c r="C14" s="4" t="s">
        <v>119</v>
      </c>
      <c r="D14" s="20">
        <v>59</v>
      </c>
      <c r="E14" s="26">
        <v>288</v>
      </c>
      <c r="F14" s="31"/>
      <c r="G14" s="14"/>
      <c r="H14" s="20">
        <v>98</v>
      </c>
      <c r="I14" s="4"/>
      <c r="J14" s="4"/>
      <c r="K14" s="20">
        <v>132</v>
      </c>
      <c r="L14" s="4"/>
      <c r="M14" s="4"/>
      <c r="N14" s="54">
        <v>91</v>
      </c>
      <c r="O14" s="32">
        <v>112</v>
      </c>
      <c r="P14" s="4"/>
      <c r="Q14" s="4"/>
      <c r="R14" s="6"/>
      <c r="S14" s="4"/>
      <c r="T14" s="4"/>
      <c r="U14" s="4"/>
      <c r="V14" s="4"/>
      <c r="W14" s="47"/>
      <c r="X14" s="7">
        <f t="shared" si="0"/>
        <v>780</v>
      </c>
      <c r="Y14" s="72">
        <v>5</v>
      </c>
      <c r="Z14" s="72"/>
      <c r="AA14" s="72"/>
      <c r="AB14" s="38">
        <f t="shared" si="2"/>
        <v>5</v>
      </c>
      <c r="AC14" s="28">
        <f t="shared" si="1"/>
        <v>6</v>
      </c>
    </row>
    <row r="15" spans="1:29" x14ac:dyDescent="0.2">
      <c r="A15" s="10" t="s">
        <v>19</v>
      </c>
      <c r="B15" s="6" t="s">
        <v>94</v>
      </c>
      <c r="C15" s="4" t="s">
        <v>72</v>
      </c>
      <c r="D15" s="4"/>
      <c r="E15" s="4"/>
      <c r="F15" s="4"/>
      <c r="G15" s="4"/>
      <c r="H15" s="4"/>
      <c r="I15" s="4"/>
      <c r="J15" s="50">
        <v>78</v>
      </c>
      <c r="K15" s="4"/>
      <c r="L15" s="4"/>
      <c r="M15" s="8"/>
      <c r="N15" s="54"/>
      <c r="O15" s="52"/>
      <c r="P15" s="20">
        <v>51</v>
      </c>
      <c r="Q15" s="4"/>
      <c r="R15" s="6"/>
      <c r="S15" s="4"/>
      <c r="T15" s="4"/>
      <c r="U15" s="4"/>
      <c r="V15" s="4"/>
      <c r="W15" s="47"/>
      <c r="X15" s="7">
        <f t="shared" si="0"/>
        <v>129</v>
      </c>
      <c r="Y15" s="72">
        <v>2</v>
      </c>
      <c r="Z15" s="72"/>
      <c r="AA15" s="72"/>
      <c r="AB15" s="38">
        <f t="shared" si="2"/>
        <v>2</v>
      </c>
      <c r="AC15" s="28">
        <f t="shared" si="1"/>
        <v>2</v>
      </c>
    </row>
    <row r="16" spans="1:29" x14ac:dyDescent="0.2">
      <c r="A16" s="10" t="s">
        <v>20</v>
      </c>
      <c r="B16" s="6" t="s">
        <v>291</v>
      </c>
      <c r="C16" s="4" t="s">
        <v>245</v>
      </c>
      <c r="D16" s="4"/>
      <c r="E16" s="4"/>
      <c r="F16" s="4"/>
      <c r="G16" s="4"/>
      <c r="H16" s="20">
        <v>47</v>
      </c>
      <c r="I16" s="4"/>
      <c r="J16" s="4"/>
      <c r="K16" s="4"/>
      <c r="L16" s="4"/>
      <c r="M16" s="8"/>
      <c r="N16" s="54">
        <v>22</v>
      </c>
      <c r="O16" s="52"/>
      <c r="P16" s="4"/>
      <c r="Q16" s="4"/>
      <c r="R16" s="6"/>
      <c r="S16" s="4"/>
      <c r="T16" s="32">
        <v>89.5</v>
      </c>
      <c r="U16" s="4"/>
      <c r="V16" s="4"/>
      <c r="W16" s="47"/>
      <c r="X16" s="7">
        <f t="shared" si="0"/>
        <v>158.5</v>
      </c>
      <c r="Y16" s="72">
        <v>2</v>
      </c>
      <c r="Z16" s="72"/>
      <c r="AA16" s="72"/>
      <c r="AB16" s="38">
        <f t="shared" si="2"/>
        <v>2</v>
      </c>
      <c r="AC16" s="28">
        <f t="shared" si="1"/>
        <v>3</v>
      </c>
    </row>
    <row r="17" spans="1:29" x14ac:dyDescent="0.2">
      <c r="A17" s="10" t="s">
        <v>21</v>
      </c>
      <c r="B17" s="6" t="s">
        <v>169</v>
      </c>
      <c r="C17" s="4" t="s">
        <v>170</v>
      </c>
      <c r="D17" s="23"/>
      <c r="E17" s="23"/>
      <c r="F17" s="31"/>
      <c r="G17" s="20">
        <v>47</v>
      </c>
      <c r="H17" s="20">
        <v>49</v>
      </c>
      <c r="I17" s="4"/>
      <c r="J17" s="4"/>
      <c r="K17" s="4"/>
      <c r="L17" s="4"/>
      <c r="M17" s="4"/>
      <c r="N17" s="54"/>
      <c r="O17" s="52"/>
      <c r="P17" s="4"/>
      <c r="Q17" s="26">
        <v>56</v>
      </c>
      <c r="R17" s="6"/>
      <c r="S17" s="4"/>
      <c r="T17" s="4"/>
      <c r="U17" s="4"/>
      <c r="V17" s="4"/>
      <c r="W17" s="47"/>
      <c r="X17" s="7">
        <f t="shared" si="0"/>
        <v>152</v>
      </c>
      <c r="Y17" s="72">
        <v>3</v>
      </c>
      <c r="Z17" s="72"/>
      <c r="AA17" s="72"/>
      <c r="AB17" s="38">
        <f t="shared" si="2"/>
        <v>3</v>
      </c>
      <c r="AC17" s="28">
        <f t="shared" si="1"/>
        <v>3</v>
      </c>
    </row>
    <row r="18" spans="1:29" x14ac:dyDescent="0.2">
      <c r="A18" s="10" t="s">
        <v>22</v>
      </c>
      <c r="B18" s="6" t="s">
        <v>304</v>
      </c>
      <c r="C18" s="4" t="s">
        <v>305</v>
      </c>
      <c r="D18" s="4"/>
      <c r="E18" s="4"/>
      <c r="F18" s="4"/>
      <c r="G18" s="4"/>
      <c r="H18" s="4"/>
      <c r="I18" s="4"/>
      <c r="J18" s="4"/>
      <c r="K18" s="4"/>
      <c r="L18" s="4"/>
      <c r="M18" s="8"/>
      <c r="N18" s="54"/>
      <c r="O18" s="32">
        <v>55</v>
      </c>
      <c r="P18" s="4"/>
      <c r="Q18" s="4"/>
      <c r="R18" s="6"/>
      <c r="S18" s="4"/>
      <c r="T18" s="4"/>
      <c r="U18" s="4"/>
      <c r="V18" s="4"/>
      <c r="W18" s="47"/>
      <c r="X18" s="7">
        <f t="shared" si="0"/>
        <v>55</v>
      </c>
      <c r="Y18" s="72">
        <v>1</v>
      </c>
      <c r="Z18" s="72"/>
      <c r="AA18" s="72"/>
      <c r="AB18" s="38">
        <f t="shared" si="2"/>
        <v>1</v>
      </c>
      <c r="AC18" s="28">
        <f t="shared" si="1"/>
        <v>1</v>
      </c>
    </row>
    <row r="19" spans="1:29" x14ac:dyDescent="0.2">
      <c r="A19" s="10" t="s">
        <v>23</v>
      </c>
      <c r="B19" s="4" t="s">
        <v>111</v>
      </c>
      <c r="C19" s="4" t="s">
        <v>34</v>
      </c>
      <c r="D19" s="20">
        <v>194</v>
      </c>
      <c r="E19" s="23"/>
      <c r="F19" s="31"/>
      <c r="G19" s="20">
        <v>152</v>
      </c>
      <c r="H19" s="20">
        <v>146</v>
      </c>
      <c r="I19" s="4"/>
      <c r="J19" s="4"/>
      <c r="K19" s="4"/>
      <c r="L19" s="4"/>
      <c r="M19" s="4"/>
      <c r="N19" s="54">
        <v>45</v>
      </c>
      <c r="O19" s="52"/>
      <c r="P19" s="20">
        <v>98</v>
      </c>
      <c r="Q19" s="26">
        <v>231.5</v>
      </c>
      <c r="R19" s="6"/>
      <c r="S19" s="47">
        <v>112</v>
      </c>
      <c r="T19" s="4"/>
      <c r="U19" s="47">
        <v>129</v>
      </c>
      <c r="V19" s="4"/>
      <c r="W19" s="47">
        <v>102.5</v>
      </c>
      <c r="X19" s="7">
        <f t="shared" si="0"/>
        <v>1210</v>
      </c>
      <c r="Y19" s="72">
        <v>5</v>
      </c>
      <c r="Z19" s="72"/>
      <c r="AA19" s="72"/>
      <c r="AB19" s="38">
        <f t="shared" si="2"/>
        <v>5</v>
      </c>
      <c r="AC19" s="28">
        <f t="shared" si="1"/>
        <v>9</v>
      </c>
    </row>
    <row r="20" spans="1:29" x14ac:dyDescent="0.2">
      <c r="A20" s="10" t="s">
        <v>24</v>
      </c>
      <c r="B20" s="6" t="s">
        <v>300</v>
      </c>
      <c r="C20" s="4" t="s">
        <v>301</v>
      </c>
      <c r="D20" s="4"/>
      <c r="E20" s="4"/>
      <c r="F20" s="4"/>
      <c r="G20" s="4"/>
      <c r="H20" s="4"/>
      <c r="I20" s="4"/>
      <c r="J20" s="4"/>
      <c r="K20" s="4"/>
      <c r="L20" s="4"/>
      <c r="M20" s="8">
        <v>94</v>
      </c>
      <c r="N20" s="54"/>
      <c r="O20" s="52"/>
      <c r="P20" s="4"/>
      <c r="Q20" s="4"/>
      <c r="R20" s="6"/>
      <c r="S20" s="4"/>
      <c r="T20" s="4"/>
      <c r="U20" s="4"/>
      <c r="V20" s="4"/>
      <c r="W20" s="47">
        <v>55</v>
      </c>
      <c r="X20" s="7">
        <f t="shared" si="0"/>
        <v>149</v>
      </c>
      <c r="Y20" s="72">
        <v>0</v>
      </c>
      <c r="Z20" s="72"/>
      <c r="AA20" s="72"/>
      <c r="AB20" s="38">
        <f t="shared" si="2"/>
        <v>0</v>
      </c>
      <c r="AC20" s="28">
        <f t="shared" si="1"/>
        <v>2</v>
      </c>
    </row>
    <row r="21" spans="1:29" x14ac:dyDescent="0.2">
      <c r="A21" s="10" t="s">
        <v>27</v>
      </c>
      <c r="B21" s="4" t="s">
        <v>92</v>
      </c>
      <c r="C21" s="4" t="s">
        <v>72</v>
      </c>
      <c r="D21" s="20">
        <v>142</v>
      </c>
      <c r="E21" s="26">
        <v>151.5</v>
      </c>
      <c r="F21" s="31"/>
      <c r="G21" s="20">
        <v>102</v>
      </c>
      <c r="H21" s="20">
        <v>122</v>
      </c>
      <c r="I21" s="4"/>
      <c r="J21" s="50">
        <v>133</v>
      </c>
      <c r="K21" s="4"/>
      <c r="L21" s="4"/>
      <c r="M21" s="4"/>
      <c r="N21" s="54"/>
      <c r="O21" s="52"/>
      <c r="P21" s="20">
        <v>146</v>
      </c>
      <c r="Q21" s="4"/>
      <c r="R21" s="6"/>
      <c r="S21" s="4"/>
      <c r="T21" s="4"/>
      <c r="U21" s="4"/>
      <c r="V21" s="4"/>
      <c r="W21" s="47">
        <v>83.5</v>
      </c>
      <c r="X21" s="7">
        <f t="shared" si="0"/>
        <v>880</v>
      </c>
      <c r="Y21" s="72">
        <v>6</v>
      </c>
      <c r="Z21" s="72"/>
      <c r="AA21" s="72"/>
      <c r="AB21" s="38">
        <f t="shared" si="2"/>
        <v>6</v>
      </c>
      <c r="AC21" s="28">
        <f t="shared" si="1"/>
        <v>7</v>
      </c>
    </row>
    <row r="22" spans="1:29" x14ac:dyDescent="0.2">
      <c r="A22" s="10" t="s">
        <v>28</v>
      </c>
      <c r="B22" s="6" t="s">
        <v>131</v>
      </c>
      <c r="C22" s="4" t="s">
        <v>132</v>
      </c>
      <c r="D22" s="4"/>
      <c r="E22" s="4"/>
      <c r="F22" s="4"/>
      <c r="G22" s="4"/>
      <c r="H22" s="4"/>
      <c r="I22" s="4"/>
      <c r="J22" s="4"/>
      <c r="K22" s="4"/>
      <c r="L22" s="4"/>
      <c r="M22" s="8"/>
      <c r="N22" s="54"/>
      <c r="O22" s="32">
        <v>161</v>
      </c>
      <c r="P22" s="4"/>
      <c r="Q22" s="4"/>
      <c r="R22" s="6"/>
      <c r="S22" s="4"/>
      <c r="T22" s="4"/>
      <c r="U22" s="4"/>
      <c r="V22" s="4"/>
      <c r="W22" s="47"/>
      <c r="X22" s="7">
        <f t="shared" si="0"/>
        <v>161</v>
      </c>
      <c r="Y22" s="72">
        <v>1</v>
      </c>
      <c r="Z22" s="72"/>
      <c r="AA22" s="72"/>
      <c r="AB22" s="38">
        <f t="shared" si="2"/>
        <v>1</v>
      </c>
      <c r="AC22" s="28">
        <f t="shared" si="1"/>
        <v>1</v>
      </c>
    </row>
    <row r="23" spans="1:29" x14ac:dyDescent="0.2">
      <c r="A23" s="10" t="s">
        <v>29</v>
      </c>
      <c r="B23" s="6" t="s">
        <v>140</v>
      </c>
      <c r="C23" s="4" t="s">
        <v>141</v>
      </c>
      <c r="D23" s="23"/>
      <c r="E23" s="26">
        <v>173</v>
      </c>
      <c r="F23" s="31"/>
      <c r="G23" s="14"/>
      <c r="H23" s="4"/>
      <c r="I23" s="4"/>
      <c r="J23" s="4"/>
      <c r="K23" s="4"/>
      <c r="L23" s="4"/>
      <c r="M23" s="4"/>
      <c r="N23" s="54"/>
      <c r="O23" s="52"/>
      <c r="P23" s="4"/>
      <c r="Q23" s="4"/>
      <c r="R23" s="6"/>
      <c r="S23" s="4"/>
      <c r="T23" s="4"/>
      <c r="U23" s="4"/>
      <c r="V23" s="4"/>
      <c r="W23" s="47"/>
      <c r="X23" s="7">
        <f t="shared" si="0"/>
        <v>173</v>
      </c>
      <c r="Y23" s="72">
        <v>1</v>
      </c>
      <c r="Z23" s="72"/>
      <c r="AA23" s="72"/>
      <c r="AB23" s="38">
        <f t="shared" si="2"/>
        <v>1</v>
      </c>
      <c r="AC23" s="28">
        <f t="shared" si="1"/>
        <v>1</v>
      </c>
    </row>
    <row r="24" spans="1:29" x14ac:dyDescent="0.2">
      <c r="A24" s="10" t="s">
        <v>30</v>
      </c>
      <c r="B24" s="6" t="s">
        <v>296</v>
      </c>
      <c r="C24" s="4" t="s">
        <v>60</v>
      </c>
      <c r="D24" s="4"/>
      <c r="E24" s="22"/>
      <c r="F24" s="4"/>
      <c r="G24" s="4"/>
      <c r="H24" s="4"/>
      <c r="I24" s="4"/>
      <c r="J24" s="50">
        <v>116</v>
      </c>
      <c r="K24" s="4"/>
      <c r="L24" s="4"/>
      <c r="M24" s="4"/>
      <c r="N24" s="54"/>
      <c r="O24" s="52"/>
      <c r="P24" s="4"/>
      <c r="Q24" s="4"/>
      <c r="R24" s="6"/>
      <c r="S24" s="4"/>
      <c r="T24" s="4"/>
      <c r="U24" s="4"/>
      <c r="V24" s="4"/>
      <c r="W24" s="47"/>
      <c r="X24" s="7">
        <f t="shared" si="0"/>
        <v>116</v>
      </c>
      <c r="Y24" s="72">
        <v>1</v>
      </c>
      <c r="Z24" s="72"/>
      <c r="AA24" s="72"/>
      <c r="AB24" s="38">
        <f t="shared" si="2"/>
        <v>1</v>
      </c>
      <c r="AC24" s="28">
        <f t="shared" si="1"/>
        <v>1</v>
      </c>
    </row>
    <row r="25" spans="1:29" x14ac:dyDescent="0.2">
      <c r="A25" s="10" t="s">
        <v>142</v>
      </c>
      <c r="B25" s="4" t="s">
        <v>93</v>
      </c>
      <c r="C25" s="4" t="s">
        <v>39</v>
      </c>
      <c r="D25" s="20">
        <v>51</v>
      </c>
      <c r="E25" s="23"/>
      <c r="F25" s="31"/>
      <c r="G25" s="20">
        <v>140</v>
      </c>
      <c r="H25" s="4"/>
      <c r="I25" s="4"/>
      <c r="J25" s="4"/>
      <c r="K25" s="20">
        <v>96</v>
      </c>
      <c r="L25" s="4"/>
      <c r="M25" s="4"/>
      <c r="N25" s="54">
        <v>33</v>
      </c>
      <c r="O25" s="52"/>
      <c r="P25" s="4"/>
      <c r="Q25" s="26">
        <v>56</v>
      </c>
      <c r="R25" s="6"/>
      <c r="S25" s="4"/>
      <c r="T25" s="4"/>
      <c r="U25" s="32">
        <v>102.5</v>
      </c>
      <c r="V25" s="4"/>
      <c r="W25" s="47"/>
      <c r="X25" s="7">
        <f t="shared" si="0"/>
        <v>478.5</v>
      </c>
      <c r="Y25" s="72">
        <v>5</v>
      </c>
      <c r="Z25" s="72"/>
      <c r="AA25" s="72"/>
      <c r="AB25" s="38">
        <f t="shared" si="2"/>
        <v>5</v>
      </c>
      <c r="AC25" s="28">
        <f t="shared" si="1"/>
        <v>6</v>
      </c>
    </row>
    <row r="26" spans="1:29" x14ac:dyDescent="0.2">
      <c r="A26" s="10" t="s">
        <v>143</v>
      </c>
      <c r="B26" s="6" t="s">
        <v>113</v>
      </c>
      <c r="C26" s="4" t="s">
        <v>61</v>
      </c>
      <c r="D26" s="20">
        <v>142</v>
      </c>
      <c r="E26" s="26">
        <v>151.5</v>
      </c>
      <c r="F26" s="31"/>
      <c r="G26" s="20">
        <v>164</v>
      </c>
      <c r="H26" s="20">
        <v>86</v>
      </c>
      <c r="I26" s="4"/>
      <c r="J26" s="4"/>
      <c r="K26" s="20">
        <v>144</v>
      </c>
      <c r="L26" s="4"/>
      <c r="M26" s="8"/>
      <c r="N26" s="54"/>
      <c r="O26" s="47">
        <v>193</v>
      </c>
      <c r="P26" s="20">
        <v>158</v>
      </c>
      <c r="Q26" s="26">
        <v>192.5</v>
      </c>
      <c r="R26" s="6"/>
      <c r="S26" s="4"/>
      <c r="T26" s="4"/>
      <c r="U26" s="32">
        <v>112</v>
      </c>
      <c r="V26" s="4"/>
      <c r="W26" s="47">
        <v>112</v>
      </c>
      <c r="X26" s="7">
        <f t="shared" si="0"/>
        <v>1455</v>
      </c>
      <c r="Y26" s="72">
        <v>8</v>
      </c>
      <c r="Z26" s="72"/>
      <c r="AA26" s="72"/>
      <c r="AB26" s="38">
        <f t="shared" si="2"/>
        <v>8</v>
      </c>
      <c r="AC26" s="28">
        <f t="shared" si="1"/>
        <v>10</v>
      </c>
    </row>
    <row r="27" spans="1:29" x14ac:dyDescent="0.2">
      <c r="A27" s="10" t="s">
        <v>164</v>
      </c>
      <c r="B27" s="6" t="s">
        <v>294</v>
      </c>
      <c r="C27" s="4" t="s">
        <v>295</v>
      </c>
      <c r="D27" s="4"/>
      <c r="E27" s="4"/>
      <c r="F27" s="4"/>
      <c r="G27" s="4"/>
      <c r="H27" s="4"/>
      <c r="I27" s="4"/>
      <c r="J27" s="50">
        <v>55</v>
      </c>
      <c r="K27" s="4"/>
      <c r="L27" s="4"/>
      <c r="M27" s="8"/>
      <c r="N27" s="54">
        <v>24</v>
      </c>
      <c r="O27" s="52"/>
      <c r="P27" s="4"/>
      <c r="Q27" s="4"/>
      <c r="R27" s="6"/>
      <c r="S27" s="4"/>
      <c r="T27" s="4"/>
      <c r="U27" s="4"/>
      <c r="V27" s="4"/>
      <c r="W27" s="47"/>
      <c r="X27" s="7">
        <f t="shared" si="0"/>
        <v>79</v>
      </c>
      <c r="Y27" s="72">
        <v>1</v>
      </c>
      <c r="Z27" s="72"/>
      <c r="AA27" s="72"/>
      <c r="AB27" s="38">
        <f t="shared" si="2"/>
        <v>1</v>
      </c>
      <c r="AC27" s="28">
        <f t="shared" si="1"/>
        <v>2</v>
      </c>
    </row>
    <row r="28" spans="1:29" x14ac:dyDescent="0.2">
      <c r="A28" s="10" t="s">
        <v>165</v>
      </c>
      <c r="B28" s="6" t="s">
        <v>282</v>
      </c>
      <c r="C28" s="4" t="s">
        <v>196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32">
        <v>110</v>
      </c>
      <c r="W28" s="47"/>
      <c r="X28" s="7">
        <f t="shared" si="0"/>
        <v>110</v>
      </c>
      <c r="Y28" s="72">
        <v>1</v>
      </c>
      <c r="Z28" s="72"/>
      <c r="AA28" s="72"/>
      <c r="AB28" s="38">
        <f t="shared" si="2"/>
        <v>1</v>
      </c>
      <c r="AC28" s="28">
        <f t="shared" si="1"/>
        <v>1</v>
      </c>
    </row>
    <row r="29" spans="1:29" x14ac:dyDescent="0.2">
      <c r="A29" s="10" t="s">
        <v>174</v>
      </c>
      <c r="B29" s="6" t="s">
        <v>311</v>
      </c>
      <c r="C29" s="4" t="s">
        <v>147</v>
      </c>
      <c r="D29" s="4"/>
      <c r="E29" s="4"/>
      <c r="F29" s="4"/>
      <c r="G29" s="4"/>
      <c r="H29" s="4"/>
      <c r="I29" s="4"/>
      <c r="J29" s="4"/>
      <c r="K29" s="4"/>
      <c r="L29" s="4"/>
      <c r="M29" s="8"/>
      <c r="N29" s="54"/>
      <c r="O29" s="52"/>
      <c r="P29" s="4"/>
      <c r="Q29" s="4"/>
      <c r="R29" s="9">
        <v>92</v>
      </c>
      <c r="S29" s="4"/>
      <c r="T29" s="4"/>
      <c r="U29" s="4"/>
      <c r="V29" s="4"/>
      <c r="W29" s="47"/>
      <c r="X29" s="7">
        <f t="shared" si="0"/>
        <v>92</v>
      </c>
      <c r="Y29" s="72">
        <v>0</v>
      </c>
      <c r="Z29" s="72"/>
      <c r="AA29" s="72"/>
      <c r="AB29" s="38">
        <f t="shared" si="2"/>
        <v>0</v>
      </c>
      <c r="AC29" s="28">
        <f t="shared" si="1"/>
        <v>1</v>
      </c>
    </row>
    <row r="30" spans="1:29" x14ac:dyDescent="0.2">
      <c r="A30" s="10" t="s">
        <v>175</v>
      </c>
      <c r="B30" s="4" t="s">
        <v>110</v>
      </c>
      <c r="C30" s="4" t="s">
        <v>2</v>
      </c>
      <c r="D30" s="20">
        <v>278</v>
      </c>
      <c r="E30" s="26">
        <f>432+259</f>
        <v>691</v>
      </c>
      <c r="F30" s="31"/>
      <c r="G30" s="20">
        <v>270</v>
      </c>
      <c r="H30" s="20">
        <v>276</v>
      </c>
      <c r="I30" s="4"/>
      <c r="J30" s="49">
        <v>197</v>
      </c>
      <c r="K30" s="20">
        <v>274</v>
      </c>
      <c r="L30" s="4"/>
      <c r="M30" s="4"/>
      <c r="N30" s="54">
        <v>113</v>
      </c>
      <c r="O30" s="52"/>
      <c r="P30" s="20">
        <v>276</v>
      </c>
      <c r="Q30" s="26">
        <v>432</v>
      </c>
      <c r="R30" s="6"/>
      <c r="S30" s="4"/>
      <c r="T30" s="4"/>
      <c r="U30" s="4"/>
      <c r="V30" s="4"/>
      <c r="W30" s="32">
        <v>193</v>
      </c>
      <c r="X30" s="7">
        <f t="shared" si="0"/>
        <v>3000</v>
      </c>
      <c r="Y30" s="72">
        <v>8</v>
      </c>
      <c r="Z30" s="72"/>
      <c r="AA30" s="72"/>
      <c r="AB30" s="38">
        <f t="shared" si="2"/>
        <v>8</v>
      </c>
      <c r="AC30" s="28">
        <f t="shared" si="1"/>
        <v>10</v>
      </c>
    </row>
    <row r="31" spans="1:29" x14ac:dyDescent="0.2">
      <c r="A31" s="10" t="s">
        <v>176</v>
      </c>
      <c r="B31" s="4" t="s">
        <v>114</v>
      </c>
      <c r="C31" s="4" t="s">
        <v>78</v>
      </c>
      <c r="D31" s="20">
        <v>142</v>
      </c>
      <c r="E31" s="23"/>
      <c r="F31" s="31"/>
      <c r="G31" s="20">
        <v>186</v>
      </c>
      <c r="H31" s="4"/>
      <c r="I31" s="4"/>
      <c r="J31" s="50">
        <v>165</v>
      </c>
      <c r="K31" s="4"/>
      <c r="L31" s="4"/>
      <c r="M31" s="4"/>
      <c r="N31" s="54"/>
      <c r="O31" s="52"/>
      <c r="P31" s="4"/>
      <c r="Q31" s="4"/>
      <c r="R31" s="6"/>
      <c r="S31" s="4"/>
      <c r="T31" s="4"/>
      <c r="U31" s="4"/>
      <c r="V31" s="4"/>
      <c r="W31" s="47"/>
      <c r="X31" s="7">
        <f t="shared" si="0"/>
        <v>493</v>
      </c>
      <c r="Y31" s="72">
        <v>3</v>
      </c>
      <c r="Z31" s="72"/>
      <c r="AA31" s="72"/>
      <c r="AB31" s="38">
        <f t="shared" si="2"/>
        <v>3</v>
      </c>
      <c r="AC31" s="28">
        <f t="shared" si="1"/>
        <v>3</v>
      </c>
    </row>
    <row r="32" spans="1:29" x14ac:dyDescent="0.2">
      <c r="A32" s="10" t="s">
        <v>177</v>
      </c>
      <c r="B32" s="4" t="s">
        <v>86</v>
      </c>
      <c r="C32" s="4" t="s">
        <v>87</v>
      </c>
      <c r="D32" s="20">
        <v>160</v>
      </c>
      <c r="E32" s="22">
        <v>198.5</v>
      </c>
      <c r="F32" s="32">
        <v>150</v>
      </c>
      <c r="G32" s="14"/>
      <c r="H32" s="20">
        <v>158</v>
      </c>
      <c r="I32" s="4"/>
      <c r="J32" s="4"/>
      <c r="K32" s="20">
        <v>168</v>
      </c>
      <c r="L32" s="47">
        <v>101</v>
      </c>
      <c r="M32" s="4"/>
      <c r="N32" s="54"/>
      <c r="O32" s="47">
        <v>83.5</v>
      </c>
      <c r="P32" s="20">
        <v>57</v>
      </c>
      <c r="Q32" s="26">
        <v>132</v>
      </c>
      <c r="R32" s="6"/>
      <c r="S32" s="4"/>
      <c r="T32" s="4"/>
      <c r="U32" s="4"/>
      <c r="V32" s="4"/>
      <c r="W32" s="47"/>
      <c r="X32" s="7">
        <f t="shared" si="0"/>
        <v>1208</v>
      </c>
      <c r="Y32" s="72">
        <v>6</v>
      </c>
      <c r="Z32" s="72"/>
      <c r="AA32" s="72"/>
      <c r="AB32" s="38">
        <f t="shared" si="2"/>
        <v>6</v>
      </c>
      <c r="AC32" s="28">
        <f t="shared" si="1"/>
        <v>9</v>
      </c>
    </row>
    <row r="33" spans="1:29" x14ac:dyDescent="0.2">
      <c r="A33" s="10" t="s">
        <v>198</v>
      </c>
      <c r="B33" s="4" t="s">
        <v>116</v>
      </c>
      <c r="C33" s="4" t="s">
        <v>117</v>
      </c>
      <c r="D33" s="20">
        <v>76</v>
      </c>
      <c r="E33" s="23"/>
      <c r="F33" s="31"/>
      <c r="G33" s="14"/>
      <c r="H33" s="20">
        <v>74</v>
      </c>
      <c r="I33" s="4"/>
      <c r="J33" s="4"/>
      <c r="K33" s="4"/>
      <c r="L33" s="4"/>
      <c r="M33" s="4"/>
      <c r="N33" s="54"/>
      <c r="O33" s="52"/>
      <c r="P33" s="4"/>
      <c r="Q33" s="26">
        <v>132</v>
      </c>
      <c r="R33" s="6"/>
      <c r="S33" s="32">
        <v>176</v>
      </c>
      <c r="T33" s="4"/>
      <c r="U33" s="4"/>
      <c r="V33" s="4"/>
      <c r="W33" s="47"/>
      <c r="X33" s="7">
        <f t="shared" si="0"/>
        <v>458</v>
      </c>
      <c r="Y33" s="72">
        <v>4</v>
      </c>
      <c r="Z33" s="72"/>
      <c r="AA33" s="72"/>
      <c r="AB33" s="38">
        <f t="shared" si="2"/>
        <v>4</v>
      </c>
      <c r="AC33" s="28">
        <f t="shared" si="1"/>
        <v>4</v>
      </c>
    </row>
    <row r="34" spans="1:29" x14ac:dyDescent="0.2">
      <c r="A34" s="10" t="s">
        <v>202</v>
      </c>
      <c r="B34" s="6" t="s">
        <v>155</v>
      </c>
      <c r="C34" s="4" t="s">
        <v>72</v>
      </c>
      <c r="D34" s="23"/>
      <c r="E34" s="23"/>
      <c r="F34" s="31"/>
      <c r="G34" s="20">
        <v>51</v>
      </c>
      <c r="H34" s="20">
        <v>53</v>
      </c>
      <c r="I34" s="4"/>
      <c r="J34" s="50">
        <v>87.5</v>
      </c>
      <c r="K34" s="4"/>
      <c r="L34" s="4"/>
      <c r="M34" s="4"/>
      <c r="N34" s="54"/>
      <c r="O34" s="52"/>
      <c r="P34" s="20">
        <v>74</v>
      </c>
      <c r="Q34" s="4"/>
      <c r="R34" s="6"/>
      <c r="S34" s="4"/>
      <c r="T34" s="4"/>
      <c r="U34" s="4"/>
      <c r="V34" s="4"/>
      <c r="W34" s="47">
        <v>64.5</v>
      </c>
      <c r="X34" s="7">
        <f t="shared" si="0"/>
        <v>330</v>
      </c>
      <c r="Y34" s="72">
        <v>4</v>
      </c>
      <c r="Z34" s="72"/>
      <c r="AA34" s="72"/>
      <c r="AB34" s="38">
        <f t="shared" si="2"/>
        <v>4</v>
      </c>
      <c r="AC34" s="28">
        <f t="shared" si="1"/>
        <v>5</v>
      </c>
    </row>
    <row r="35" spans="1:29" x14ac:dyDescent="0.2">
      <c r="A35" s="10" t="s">
        <v>203</v>
      </c>
      <c r="B35" s="4" t="s">
        <v>112</v>
      </c>
      <c r="C35" s="4" t="s">
        <v>31</v>
      </c>
      <c r="D35" s="20">
        <v>172</v>
      </c>
      <c r="E35" s="26">
        <v>192.5</v>
      </c>
      <c r="F35" s="32">
        <v>182</v>
      </c>
      <c r="G35" s="20">
        <v>228</v>
      </c>
      <c r="H35" s="20">
        <v>192</v>
      </c>
      <c r="I35" s="4"/>
      <c r="J35" s="4"/>
      <c r="K35" s="20">
        <v>156</v>
      </c>
      <c r="L35" s="4"/>
      <c r="M35" s="4"/>
      <c r="N35" s="54"/>
      <c r="O35" s="47">
        <v>93</v>
      </c>
      <c r="P35" s="20">
        <v>234</v>
      </c>
      <c r="Q35" s="26">
        <v>360</v>
      </c>
      <c r="R35" s="6"/>
      <c r="S35" s="4"/>
      <c r="T35" s="4"/>
      <c r="U35" s="47">
        <v>161</v>
      </c>
      <c r="V35" s="4"/>
      <c r="W35" s="47"/>
      <c r="X35" s="7">
        <f t="shared" si="0"/>
        <v>1970.5</v>
      </c>
      <c r="Y35" s="72">
        <v>8</v>
      </c>
      <c r="Z35" s="72">
        <v>1</v>
      </c>
      <c r="AA35" s="72"/>
      <c r="AB35" s="38">
        <f t="shared" si="2"/>
        <v>9</v>
      </c>
      <c r="AC35" s="28">
        <f t="shared" si="1"/>
        <v>10</v>
      </c>
    </row>
    <row r="36" spans="1:29" x14ac:dyDescent="0.2">
      <c r="A36" s="10" t="s">
        <v>204</v>
      </c>
      <c r="B36" s="6" t="s">
        <v>172</v>
      </c>
      <c r="C36" s="4" t="s">
        <v>122</v>
      </c>
      <c r="D36" s="23"/>
      <c r="E36" s="23"/>
      <c r="F36" s="31"/>
      <c r="G36" s="20">
        <v>49</v>
      </c>
      <c r="H36" s="4"/>
      <c r="I36" s="4"/>
      <c r="J36" s="4"/>
      <c r="K36" s="20">
        <v>55</v>
      </c>
      <c r="L36" s="4"/>
      <c r="M36" s="4"/>
      <c r="N36" s="54"/>
      <c r="O36" s="52"/>
      <c r="P36" s="4"/>
      <c r="Q36" s="26">
        <v>52</v>
      </c>
      <c r="R36" s="6"/>
      <c r="S36" s="4"/>
      <c r="T36" s="4"/>
      <c r="U36" s="4"/>
      <c r="V36" s="4"/>
      <c r="W36" s="32">
        <v>74</v>
      </c>
      <c r="X36" s="7">
        <f t="shared" ref="X36:X57" si="3">SUM(D36:W36)</f>
        <v>230</v>
      </c>
      <c r="Y36" s="72">
        <v>4</v>
      </c>
      <c r="Z36" s="72"/>
      <c r="AA36" s="72"/>
      <c r="AB36" s="38">
        <f t="shared" si="2"/>
        <v>4</v>
      </c>
      <c r="AC36" s="28">
        <f t="shared" ref="AC36:AC57" si="4">COUNTA(D36:W36)</f>
        <v>4</v>
      </c>
    </row>
    <row r="37" spans="1:29" x14ac:dyDescent="0.2">
      <c r="A37" s="10" t="s">
        <v>205</v>
      </c>
      <c r="B37" s="4" t="s">
        <v>96</v>
      </c>
      <c r="C37" s="4" t="s">
        <v>97</v>
      </c>
      <c r="D37" s="20">
        <v>42</v>
      </c>
      <c r="E37" s="26">
        <v>56</v>
      </c>
      <c r="F37" s="32">
        <v>101</v>
      </c>
      <c r="G37" s="14"/>
      <c r="H37" s="20">
        <v>51</v>
      </c>
      <c r="I37" s="4"/>
      <c r="J37" s="4"/>
      <c r="K37" s="4"/>
      <c r="L37" s="4"/>
      <c r="M37" s="4"/>
      <c r="N37" s="54">
        <v>24</v>
      </c>
      <c r="O37" s="52"/>
      <c r="P37" s="4"/>
      <c r="Q37" s="4"/>
      <c r="R37" s="6"/>
      <c r="S37" s="4"/>
      <c r="T37" s="4"/>
      <c r="U37" s="4"/>
      <c r="V37" s="4"/>
      <c r="W37" s="47"/>
      <c r="X37" s="7">
        <f t="shared" si="3"/>
        <v>274</v>
      </c>
      <c r="Y37" s="72">
        <v>4</v>
      </c>
      <c r="Z37" s="72"/>
      <c r="AA37" s="72"/>
      <c r="AB37" s="38">
        <f t="shared" si="2"/>
        <v>4</v>
      </c>
      <c r="AC37" s="28">
        <f t="shared" si="4"/>
        <v>5</v>
      </c>
    </row>
    <row r="38" spans="1:29" x14ac:dyDescent="0.2">
      <c r="A38" s="10" t="s">
        <v>206</v>
      </c>
      <c r="B38" s="6" t="s">
        <v>134</v>
      </c>
      <c r="C38" s="4" t="s">
        <v>135</v>
      </c>
      <c r="D38" s="23"/>
      <c r="E38" s="26">
        <v>251</v>
      </c>
      <c r="F38" s="31"/>
      <c r="G38" s="14"/>
      <c r="H38" s="4"/>
      <c r="I38" s="4"/>
      <c r="J38" s="4"/>
      <c r="K38" s="20">
        <v>232</v>
      </c>
      <c r="L38" s="32">
        <v>182</v>
      </c>
      <c r="M38" s="4"/>
      <c r="N38" s="54"/>
      <c r="O38" s="52"/>
      <c r="P38" s="4"/>
      <c r="Q38" s="4"/>
      <c r="R38" s="6"/>
      <c r="S38" s="4"/>
      <c r="T38" s="4"/>
      <c r="U38" s="4"/>
      <c r="V38" s="4"/>
      <c r="W38" s="47"/>
      <c r="X38" s="7">
        <f t="shared" si="3"/>
        <v>665</v>
      </c>
      <c r="Y38" s="72">
        <v>3</v>
      </c>
      <c r="Z38" s="72"/>
      <c r="AA38" s="72"/>
      <c r="AB38" s="38">
        <f t="shared" si="2"/>
        <v>3</v>
      </c>
      <c r="AC38" s="28">
        <f t="shared" si="4"/>
        <v>3</v>
      </c>
    </row>
    <row r="39" spans="1:29" x14ac:dyDescent="0.2">
      <c r="A39" s="10" t="s">
        <v>207</v>
      </c>
      <c r="B39" s="4" t="s">
        <v>83</v>
      </c>
      <c r="C39" s="4" t="s">
        <v>31</v>
      </c>
      <c r="D39" s="20">
        <v>88</v>
      </c>
      <c r="E39" s="26">
        <v>54</v>
      </c>
      <c r="F39" s="32">
        <v>118</v>
      </c>
      <c r="G39" s="20">
        <v>128</v>
      </c>
      <c r="H39" s="20">
        <v>57</v>
      </c>
      <c r="I39" s="4"/>
      <c r="J39" s="4"/>
      <c r="K39" s="4"/>
      <c r="L39" s="4"/>
      <c r="M39" s="4"/>
      <c r="N39" s="54"/>
      <c r="O39" s="52"/>
      <c r="P39" s="20">
        <v>47</v>
      </c>
      <c r="Q39" s="26">
        <v>173</v>
      </c>
      <c r="R39" s="6"/>
      <c r="S39" s="4"/>
      <c r="T39" s="4"/>
      <c r="U39" s="47">
        <v>93</v>
      </c>
      <c r="V39" s="4"/>
      <c r="W39" s="47"/>
      <c r="X39" s="7">
        <f t="shared" si="3"/>
        <v>758</v>
      </c>
      <c r="Y39" s="72">
        <v>7</v>
      </c>
      <c r="Z39" s="72"/>
      <c r="AA39" s="72"/>
      <c r="AB39" s="38">
        <f t="shared" ref="AB39:AB57" si="5">SUM(Y39:Z39)</f>
        <v>7</v>
      </c>
      <c r="AC39" s="28">
        <f t="shared" si="4"/>
        <v>8</v>
      </c>
    </row>
    <row r="40" spans="1:29" x14ac:dyDescent="0.2">
      <c r="A40" s="10" t="s">
        <v>246</v>
      </c>
      <c r="B40" s="6" t="s">
        <v>344</v>
      </c>
      <c r="C40" s="4" t="s">
        <v>196</v>
      </c>
      <c r="D40" s="5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32">
        <v>174</v>
      </c>
      <c r="W40" s="47"/>
      <c r="X40" s="7">
        <f t="shared" si="3"/>
        <v>174</v>
      </c>
      <c r="Y40" s="72">
        <v>2</v>
      </c>
      <c r="Z40" s="72"/>
      <c r="AA40" s="72"/>
      <c r="AB40" s="38">
        <f t="shared" si="5"/>
        <v>2</v>
      </c>
      <c r="AC40" s="28">
        <f t="shared" si="4"/>
        <v>1</v>
      </c>
    </row>
    <row r="41" spans="1:29" x14ac:dyDescent="0.2">
      <c r="A41" s="10" t="s">
        <v>247</v>
      </c>
      <c r="B41" s="6" t="s">
        <v>138</v>
      </c>
      <c r="C41" s="4" t="s">
        <v>139</v>
      </c>
      <c r="D41" s="23"/>
      <c r="E41" s="26">
        <v>231.5</v>
      </c>
      <c r="F41" s="31"/>
      <c r="G41" s="20">
        <v>102</v>
      </c>
      <c r="H41" s="4"/>
      <c r="I41" s="4"/>
      <c r="J41" s="4"/>
      <c r="K41" s="4"/>
      <c r="L41" s="4"/>
      <c r="M41" s="4"/>
      <c r="N41" s="54"/>
      <c r="O41" s="52"/>
      <c r="P41" s="4"/>
      <c r="Q41" s="4"/>
      <c r="R41" s="6"/>
      <c r="S41" s="4"/>
      <c r="T41" s="4"/>
      <c r="U41" s="4"/>
      <c r="V41" s="4"/>
      <c r="W41" s="47">
        <v>161</v>
      </c>
      <c r="X41" s="7">
        <f t="shared" si="3"/>
        <v>494.5</v>
      </c>
      <c r="Y41" s="72">
        <v>2</v>
      </c>
      <c r="Z41" s="72">
        <v>1</v>
      </c>
      <c r="AA41" s="75" t="s">
        <v>362</v>
      </c>
      <c r="AB41" s="38">
        <f t="shared" si="5"/>
        <v>3</v>
      </c>
      <c r="AC41" s="28">
        <f t="shared" si="4"/>
        <v>3</v>
      </c>
    </row>
    <row r="42" spans="1:29" x14ac:dyDescent="0.2">
      <c r="A42" s="10" t="s">
        <v>248</v>
      </c>
      <c r="B42" s="6" t="s">
        <v>310</v>
      </c>
      <c r="C42" s="4" t="s">
        <v>42</v>
      </c>
      <c r="D42" s="4"/>
      <c r="E42" s="4"/>
      <c r="F42" s="4"/>
      <c r="G42" s="4"/>
      <c r="H42" s="4"/>
      <c r="I42" s="4"/>
      <c r="J42" s="4"/>
      <c r="K42" s="4"/>
      <c r="L42" s="4"/>
      <c r="M42" s="8"/>
      <c r="N42" s="54"/>
      <c r="O42" s="52"/>
      <c r="P42" s="4"/>
      <c r="Q42" s="26">
        <v>95</v>
      </c>
      <c r="R42" s="6"/>
      <c r="S42" s="47">
        <v>95</v>
      </c>
      <c r="T42" s="4"/>
      <c r="U42" s="4"/>
      <c r="V42" s="4"/>
      <c r="W42" s="32">
        <v>93</v>
      </c>
      <c r="X42" s="7">
        <f t="shared" si="3"/>
        <v>283</v>
      </c>
      <c r="Y42" s="72">
        <v>2</v>
      </c>
      <c r="Z42" s="72"/>
      <c r="AA42" s="72"/>
      <c r="AB42" s="38">
        <f t="shared" si="5"/>
        <v>2</v>
      </c>
      <c r="AC42" s="28">
        <f t="shared" si="4"/>
        <v>3</v>
      </c>
    </row>
    <row r="43" spans="1:29" x14ac:dyDescent="0.2">
      <c r="A43" s="10" t="s">
        <v>249</v>
      </c>
      <c r="B43" s="6" t="s">
        <v>67</v>
      </c>
      <c r="C43" s="4" t="s">
        <v>34</v>
      </c>
      <c r="D43" s="4"/>
      <c r="E43" s="4"/>
      <c r="F43" s="4"/>
      <c r="G43" s="4"/>
      <c r="H43" s="4"/>
      <c r="I43" s="4"/>
      <c r="J43" s="4"/>
      <c r="K43" s="20">
        <v>84</v>
      </c>
      <c r="L43" s="4"/>
      <c r="M43" s="8"/>
      <c r="N43" s="54">
        <v>69</v>
      </c>
      <c r="O43" s="52"/>
      <c r="P43" s="4"/>
      <c r="Q43" s="4"/>
      <c r="R43" s="6"/>
      <c r="S43" s="4"/>
      <c r="T43" s="4"/>
      <c r="U43" s="4"/>
      <c r="V43" s="4"/>
      <c r="W43" s="47"/>
      <c r="X43" s="7">
        <f t="shared" si="3"/>
        <v>153</v>
      </c>
      <c r="Y43" s="72">
        <v>1</v>
      </c>
      <c r="Z43" s="72"/>
      <c r="AA43" s="72"/>
      <c r="AB43" s="38">
        <f t="shared" si="5"/>
        <v>1</v>
      </c>
      <c r="AC43" s="28">
        <f t="shared" si="4"/>
        <v>2</v>
      </c>
    </row>
    <row r="44" spans="1:29" x14ac:dyDescent="0.2">
      <c r="A44" s="10" t="s">
        <v>250</v>
      </c>
      <c r="B44" s="6" t="s">
        <v>90</v>
      </c>
      <c r="C44" s="4" t="s">
        <v>91</v>
      </c>
      <c r="D44" s="4"/>
      <c r="E44" s="4"/>
      <c r="F44" s="4"/>
      <c r="G44" s="4"/>
      <c r="H44" s="4"/>
      <c r="I44" s="4"/>
      <c r="J44" s="50">
        <v>55</v>
      </c>
      <c r="K44" s="4"/>
      <c r="L44" s="4"/>
      <c r="M44" s="4"/>
      <c r="N44" s="54"/>
      <c r="O44" s="52"/>
      <c r="P44" s="4"/>
      <c r="Q44" s="4"/>
      <c r="R44" s="6"/>
      <c r="S44" s="4"/>
      <c r="T44" s="4"/>
      <c r="U44" s="4"/>
      <c r="V44" s="4"/>
      <c r="W44" s="47"/>
      <c r="X44" s="7">
        <f t="shared" si="3"/>
        <v>55</v>
      </c>
      <c r="Y44" s="72">
        <v>1</v>
      </c>
      <c r="Z44" s="72"/>
      <c r="AA44" s="72"/>
      <c r="AB44" s="38">
        <f t="shared" si="5"/>
        <v>1</v>
      </c>
      <c r="AC44" s="28">
        <f t="shared" si="4"/>
        <v>1</v>
      </c>
    </row>
    <row r="45" spans="1:29" x14ac:dyDescent="0.2">
      <c r="A45" s="10" t="s">
        <v>251</v>
      </c>
      <c r="B45" s="6" t="s">
        <v>173</v>
      </c>
      <c r="C45" s="4" t="s">
        <v>57</v>
      </c>
      <c r="D45" s="23"/>
      <c r="E45" s="23"/>
      <c r="F45" s="31"/>
      <c r="G45" s="20">
        <v>45</v>
      </c>
      <c r="H45" s="4"/>
      <c r="I45" s="4"/>
      <c r="J45" s="4"/>
      <c r="K45" s="4"/>
      <c r="L45" s="4"/>
      <c r="M45" s="8">
        <v>72</v>
      </c>
      <c r="N45" s="54"/>
      <c r="O45" s="52"/>
      <c r="P45" s="4"/>
      <c r="Q45" s="4"/>
      <c r="R45" s="6"/>
      <c r="S45" s="4"/>
      <c r="T45" s="4"/>
      <c r="U45" s="4"/>
      <c r="V45" s="4"/>
      <c r="W45" s="47"/>
      <c r="X45" s="7">
        <f t="shared" si="3"/>
        <v>117</v>
      </c>
      <c r="Y45" s="72">
        <v>1</v>
      </c>
      <c r="Z45" s="72"/>
      <c r="AA45" s="72"/>
      <c r="AB45" s="38">
        <f t="shared" si="5"/>
        <v>1</v>
      </c>
      <c r="AC45" s="28">
        <f t="shared" si="4"/>
        <v>2</v>
      </c>
    </row>
    <row r="46" spans="1:29" x14ac:dyDescent="0.2">
      <c r="A46" s="10" t="s">
        <v>252</v>
      </c>
      <c r="B46" s="6" t="s">
        <v>315</v>
      </c>
      <c r="C46" s="4" t="s">
        <v>7</v>
      </c>
      <c r="D46" s="4"/>
      <c r="E46" s="4"/>
      <c r="F46" s="4"/>
      <c r="G46" s="4"/>
      <c r="H46" s="4"/>
      <c r="I46" s="4"/>
      <c r="J46" s="4"/>
      <c r="K46" s="4"/>
      <c r="L46" s="4"/>
      <c r="M46" s="8"/>
      <c r="N46" s="54"/>
      <c r="O46" s="52"/>
      <c r="P46" s="4"/>
      <c r="Q46" s="4"/>
      <c r="R46" s="6"/>
      <c r="S46" s="4"/>
      <c r="T46" s="32">
        <v>80</v>
      </c>
      <c r="U46" s="4"/>
      <c r="V46" s="4"/>
      <c r="W46" s="47"/>
      <c r="X46" s="7">
        <f t="shared" si="3"/>
        <v>80</v>
      </c>
      <c r="Y46" s="72">
        <v>1</v>
      </c>
      <c r="Z46" s="72"/>
      <c r="AA46" s="72"/>
      <c r="AB46" s="38">
        <f t="shared" si="5"/>
        <v>1</v>
      </c>
      <c r="AC46" s="28">
        <f t="shared" si="4"/>
        <v>1</v>
      </c>
    </row>
    <row r="47" spans="1:29" x14ac:dyDescent="0.2">
      <c r="A47" s="10" t="s">
        <v>253</v>
      </c>
      <c r="B47" s="6" t="s">
        <v>133</v>
      </c>
      <c r="C47" s="4" t="s">
        <v>132</v>
      </c>
      <c r="D47" s="4"/>
      <c r="E47" s="4"/>
      <c r="F47" s="4"/>
      <c r="G47" s="4"/>
      <c r="H47" s="4"/>
      <c r="I47" s="4"/>
      <c r="J47" s="4"/>
      <c r="K47" s="4"/>
      <c r="L47" s="4"/>
      <c r="M47" s="8"/>
      <c r="N47" s="54"/>
      <c r="O47" s="32">
        <v>129</v>
      </c>
      <c r="P47" s="4"/>
      <c r="Q47" s="4"/>
      <c r="R47" s="6"/>
      <c r="S47" s="4"/>
      <c r="T47" s="4"/>
      <c r="U47" s="4"/>
      <c r="V47" s="4"/>
      <c r="W47" s="47"/>
      <c r="X47" s="7">
        <f t="shared" si="3"/>
        <v>129</v>
      </c>
      <c r="Y47" s="72">
        <v>1</v>
      </c>
      <c r="Z47" s="72"/>
      <c r="AA47" s="72"/>
      <c r="AB47" s="38">
        <f t="shared" si="5"/>
        <v>1</v>
      </c>
      <c r="AC47" s="28">
        <f t="shared" si="4"/>
        <v>1</v>
      </c>
    </row>
    <row r="48" spans="1:29" x14ac:dyDescent="0.2">
      <c r="A48" s="10" t="s">
        <v>254</v>
      </c>
      <c r="B48" s="6" t="s">
        <v>293</v>
      </c>
      <c r="C48" s="4" t="s">
        <v>236</v>
      </c>
      <c r="D48" s="4"/>
      <c r="E48" s="4"/>
      <c r="F48" s="4"/>
      <c r="G48" s="4"/>
      <c r="H48" s="4"/>
      <c r="I48" s="4"/>
      <c r="J48" s="50">
        <v>68.5</v>
      </c>
      <c r="K48" s="4"/>
      <c r="L48" s="4"/>
      <c r="M48" s="8"/>
      <c r="N48" s="54"/>
      <c r="O48" s="52"/>
      <c r="P48" s="20">
        <v>47</v>
      </c>
      <c r="Q48" s="4"/>
      <c r="R48" s="6"/>
      <c r="S48" s="4"/>
      <c r="T48" s="4"/>
      <c r="U48" s="47">
        <v>74</v>
      </c>
      <c r="V48" s="4"/>
      <c r="W48" s="47"/>
      <c r="X48" s="7">
        <f t="shared" si="3"/>
        <v>189.5</v>
      </c>
      <c r="Y48" s="72">
        <v>2</v>
      </c>
      <c r="Z48" s="72"/>
      <c r="AA48" s="72"/>
      <c r="AB48" s="38">
        <f t="shared" si="5"/>
        <v>2</v>
      </c>
      <c r="AC48" s="28">
        <f t="shared" si="4"/>
        <v>3</v>
      </c>
    </row>
    <row r="49" spans="1:29" x14ac:dyDescent="0.2">
      <c r="A49" s="10" t="s">
        <v>255</v>
      </c>
      <c r="B49" s="6" t="s">
        <v>297</v>
      </c>
      <c r="C49" s="4" t="s">
        <v>99</v>
      </c>
      <c r="D49" s="4"/>
      <c r="E49" s="4"/>
      <c r="F49" s="4"/>
      <c r="G49" s="4"/>
      <c r="H49" s="4"/>
      <c r="I49" s="4"/>
      <c r="J49" s="4"/>
      <c r="K49" s="20">
        <v>49</v>
      </c>
      <c r="L49" s="32">
        <v>91.5</v>
      </c>
      <c r="M49" s="4"/>
      <c r="N49" s="54"/>
      <c r="O49" s="52"/>
      <c r="P49" s="4"/>
      <c r="Q49" s="4"/>
      <c r="R49" s="6"/>
      <c r="S49" s="4"/>
      <c r="T49" s="4"/>
      <c r="U49" s="4"/>
      <c r="V49" s="4"/>
      <c r="W49" s="47"/>
      <c r="X49" s="7">
        <f t="shared" si="3"/>
        <v>140.5</v>
      </c>
      <c r="Y49" s="72">
        <v>2</v>
      </c>
      <c r="Z49" s="72"/>
      <c r="AA49" s="72"/>
      <c r="AB49" s="38">
        <f t="shared" si="5"/>
        <v>2</v>
      </c>
      <c r="AC49" s="28">
        <f t="shared" si="4"/>
        <v>2</v>
      </c>
    </row>
    <row r="50" spans="1:29" x14ac:dyDescent="0.2">
      <c r="A50" s="10" t="s">
        <v>256</v>
      </c>
      <c r="B50" s="4" t="s">
        <v>89</v>
      </c>
      <c r="C50" s="4" t="s">
        <v>60</v>
      </c>
      <c r="D50" s="20">
        <v>49</v>
      </c>
      <c r="E50" s="26">
        <v>52</v>
      </c>
      <c r="F50" s="31">
        <v>82</v>
      </c>
      <c r="G50" s="20">
        <v>80</v>
      </c>
      <c r="H50" s="20">
        <v>45</v>
      </c>
      <c r="I50" s="4"/>
      <c r="J50" s="50">
        <v>55</v>
      </c>
      <c r="K50" s="20">
        <v>53</v>
      </c>
      <c r="L50" s="4"/>
      <c r="M50" s="4"/>
      <c r="N50" s="54"/>
      <c r="O50" s="47">
        <v>64.5</v>
      </c>
      <c r="P50" s="4"/>
      <c r="Q50" s="4"/>
      <c r="R50" s="6"/>
      <c r="S50" s="4"/>
      <c r="T50" s="4"/>
      <c r="U50" s="47">
        <v>55</v>
      </c>
      <c r="V50" s="4"/>
      <c r="W50" s="47"/>
      <c r="X50" s="7">
        <f t="shared" si="3"/>
        <v>535.5</v>
      </c>
      <c r="Y50" s="72">
        <v>6</v>
      </c>
      <c r="Z50" s="72"/>
      <c r="AA50" s="72"/>
      <c r="AB50" s="38">
        <f t="shared" si="5"/>
        <v>6</v>
      </c>
      <c r="AC50" s="28">
        <f t="shared" si="4"/>
        <v>9</v>
      </c>
    </row>
    <row r="51" spans="1:29" x14ac:dyDescent="0.2">
      <c r="A51" s="10" t="s">
        <v>257</v>
      </c>
      <c r="B51" s="6" t="s">
        <v>289</v>
      </c>
      <c r="C51" s="4" t="s">
        <v>245</v>
      </c>
      <c r="D51" s="4"/>
      <c r="E51" s="22"/>
      <c r="F51" s="4"/>
      <c r="G51" s="4"/>
      <c r="H51" s="20">
        <v>134</v>
      </c>
      <c r="I51" s="4"/>
      <c r="J51" s="4"/>
      <c r="K51" s="4"/>
      <c r="L51" s="4"/>
      <c r="M51" s="4"/>
      <c r="N51" s="54"/>
      <c r="O51" s="52"/>
      <c r="P51" s="20">
        <v>51</v>
      </c>
      <c r="Q51" s="4"/>
      <c r="R51" s="6"/>
      <c r="S51" s="4"/>
      <c r="T51" s="32">
        <v>99</v>
      </c>
      <c r="U51" s="4"/>
      <c r="V51" s="4"/>
      <c r="W51" s="47"/>
      <c r="X51" s="7">
        <f t="shared" si="3"/>
        <v>284</v>
      </c>
      <c r="Y51" s="72">
        <v>3</v>
      </c>
      <c r="Z51" s="72"/>
      <c r="AA51" s="72"/>
      <c r="AB51" s="38">
        <f t="shared" si="5"/>
        <v>3</v>
      </c>
      <c r="AC51" s="28">
        <f t="shared" si="4"/>
        <v>3</v>
      </c>
    </row>
    <row r="52" spans="1:29" x14ac:dyDescent="0.2">
      <c r="A52" s="10" t="s">
        <v>258</v>
      </c>
      <c r="B52" s="6" t="s">
        <v>292</v>
      </c>
      <c r="C52" s="4" t="s">
        <v>194</v>
      </c>
      <c r="D52" s="4"/>
      <c r="E52" s="41"/>
      <c r="F52" s="31"/>
      <c r="G52" s="31"/>
      <c r="H52" s="31"/>
      <c r="I52" s="32">
        <v>170</v>
      </c>
      <c r="J52" s="4"/>
      <c r="K52" s="4"/>
      <c r="L52" s="4"/>
      <c r="M52" s="4"/>
      <c r="N52" s="54"/>
      <c r="O52" s="52"/>
      <c r="P52" s="4"/>
      <c r="Q52" s="4"/>
      <c r="R52" s="6"/>
      <c r="S52" s="4"/>
      <c r="T52" s="4"/>
      <c r="U52" s="4"/>
      <c r="V52" s="4"/>
      <c r="W52" s="47"/>
      <c r="X52" s="7">
        <f t="shared" si="3"/>
        <v>170</v>
      </c>
      <c r="Y52" s="72">
        <v>1</v>
      </c>
      <c r="Z52" s="72"/>
      <c r="AA52" s="72"/>
      <c r="AB52" s="38">
        <f t="shared" si="5"/>
        <v>1</v>
      </c>
      <c r="AC52" s="28">
        <f t="shared" si="4"/>
        <v>1</v>
      </c>
    </row>
    <row r="53" spans="1:29" x14ac:dyDescent="0.2">
      <c r="A53" s="10" t="s">
        <v>259</v>
      </c>
      <c r="B53" s="6" t="s">
        <v>346</v>
      </c>
      <c r="C53" s="4" t="s">
        <v>347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32">
        <v>142</v>
      </c>
      <c r="W53" s="47"/>
      <c r="X53" s="7">
        <f t="shared" si="3"/>
        <v>142</v>
      </c>
      <c r="Y53" s="72">
        <v>1</v>
      </c>
      <c r="Z53" s="72"/>
      <c r="AA53" s="72"/>
      <c r="AB53" s="38">
        <f t="shared" si="5"/>
        <v>1</v>
      </c>
      <c r="AC53" s="28">
        <f t="shared" si="4"/>
        <v>1</v>
      </c>
    </row>
    <row r="54" spans="1:29" x14ac:dyDescent="0.2">
      <c r="A54" s="10" t="s">
        <v>260</v>
      </c>
      <c r="B54" s="6" t="s">
        <v>309</v>
      </c>
      <c r="C54" s="4" t="s">
        <v>31</v>
      </c>
      <c r="D54" s="4"/>
      <c r="E54" s="4"/>
      <c r="F54" s="4"/>
      <c r="G54" s="4"/>
      <c r="H54" s="4"/>
      <c r="I54" s="4"/>
      <c r="J54" s="4"/>
      <c r="K54" s="4"/>
      <c r="L54" s="4"/>
      <c r="M54" s="8"/>
      <c r="N54" s="54"/>
      <c r="O54" s="52"/>
      <c r="P54" s="20">
        <v>192</v>
      </c>
      <c r="Q54" s="4"/>
      <c r="R54" s="6"/>
      <c r="S54" s="4"/>
      <c r="T54" s="4"/>
      <c r="U54" s="4"/>
      <c r="V54" s="4"/>
      <c r="W54" s="47"/>
      <c r="X54" s="7">
        <f t="shared" si="3"/>
        <v>192</v>
      </c>
      <c r="Y54" s="72">
        <v>1</v>
      </c>
      <c r="Z54" s="72"/>
      <c r="AA54" s="75" t="s">
        <v>362</v>
      </c>
      <c r="AB54" s="38">
        <f t="shared" si="5"/>
        <v>1</v>
      </c>
      <c r="AC54" s="28">
        <f t="shared" si="4"/>
        <v>1</v>
      </c>
    </row>
    <row r="55" spans="1:29" x14ac:dyDescent="0.2">
      <c r="A55" s="10" t="s">
        <v>261</v>
      </c>
      <c r="B55" s="4" t="s">
        <v>115</v>
      </c>
      <c r="C55" s="4" t="s">
        <v>61</v>
      </c>
      <c r="D55" s="20">
        <v>142</v>
      </c>
      <c r="E55" s="26">
        <v>114.5</v>
      </c>
      <c r="F55" s="31"/>
      <c r="G55" s="14"/>
      <c r="H55" s="4"/>
      <c r="I55" s="4"/>
      <c r="J55" s="4"/>
      <c r="K55" s="4"/>
      <c r="L55" s="4"/>
      <c r="M55" s="4"/>
      <c r="N55" s="54"/>
      <c r="O55" s="52"/>
      <c r="P55" s="4"/>
      <c r="Q55" s="4"/>
      <c r="R55" s="6"/>
      <c r="S55" s="4"/>
      <c r="T55" s="4"/>
      <c r="U55" s="4"/>
      <c r="V55" s="4"/>
      <c r="W55" s="47"/>
      <c r="X55" s="7">
        <f t="shared" si="3"/>
        <v>256.5</v>
      </c>
      <c r="Y55" s="72">
        <v>2</v>
      </c>
      <c r="Z55" s="72"/>
      <c r="AA55" s="72"/>
      <c r="AB55" s="38">
        <f t="shared" si="5"/>
        <v>2</v>
      </c>
      <c r="AC55" s="28">
        <f t="shared" si="4"/>
        <v>2</v>
      </c>
    </row>
    <row r="56" spans="1:29" x14ac:dyDescent="0.2">
      <c r="A56" s="10" t="s">
        <v>262</v>
      </c>
      <c r="B56" s="4" t="s">
        <v>101</v>
      </c>
      <c r="C56" s="4" t="s">
        <v>99</v>
      </c>
      <c r="D56" s="20">
        <v>51</v>
      </c>
      <c r="E56" s="23"/>
      <c r="F56" s="31"/>
      <c r="G56" s="14"/>
      <c r="H56" s="4"/>
      <c r="I56" s="4"/>
      <c r="J56" s="4"/>
      <c r="K56" s="20">
        <v>47</v>
      </c>
      <c r="L56" s="32">
        <v>82</v>
      </c>
      <c r="M56" s="4"/>
      <c r="N56" s="54"/>
      <c r="O56" s="52"/>
      <c r="P56" s="4"/>
      <c r="Q56" s="4"/>
      <c r="R56" s="6"/>
      <c r="S56" s="4"/>
      <c r="T56" s="4"/>
      <c r="U56" s="4"/>
      <c r="V56" s="4"/>
      <c r="W56" s="47"/>
      <c r="X56" s="7">
        <f t="shared" si="3"/>
        <v>180</v>
      </c>
      <c r="Y56" s="72">
        <v>3</v>
      </c>
      <c r="Z56" s="72"/>
      <c r="AA56" s="72"/>
      <c r="AB56" s="38">
        <f t="shared" si="5"/>
        <v>3</v>
      </c>
      <c r="AC56" s="28">
        <f t="shared" si="4"/>
        <v>3</v>
      </c>
    </row>
    <row r="57" spans="1:29" x14ac:dyDescent="0.2">
      <c r="A57" s="10" t="s">
        <v>263</v>
      </c>
      <c r="B57" s="4" t="s">
        <v>81</v>
      </c>
      <c r="C57" s="4" t="s">
        <v>35</v>
      </c>
      <c r="D57" s="20">
        <v>236</v>
      </c>
      <c r="E57" s="23"/>
      <c r="F57" s="31"/>
      <c r="G57" s="20">
        <v>68</v>
      </c>
      <c r="H57" s="20">
        <v>234</v>
      </c>
      <c r="I57" s="4"/>
      <c r="J57" s="4"/>
      <c r="K57" s="4"/>
      <c r="L57" s="4"/>
      <c r="M57" s="4"/>
      <c r="N57" s="54"/>
      <c r="O57" s="52"/>
      <c r="P57" s="4"/>
      <c r="Q57" s="4"/>
      <c r="R57" s="6"/>
      <c r="S57" s="4"/>
      <c r="T57" s="4"/>
      <c r="U57" s="4"/>
      <c r="V57" s="4"/>
      <c r="W57" s="47"/>
      <c r="X57" s="7">
        <f t="shared" si="3"/>
        <v>538</v>
      </c>
      <c r="Y57" s="72">
        <v>3</v>
      </c>
      <c r="Z57" s="72"/>
      <c r="AA57" s="72"/>
      <c r="AB57" s="38">
        <f t="shared" si="5"/>
        <v>3</v>
      </c>
      <c r="AC57" s="28">
        <f t="shared" si="4"/>
        <v>3</v>
      </c>
    </row>
    <row r="58" spans="1:29" x14ac:dyDescent="0.2">
      <c r="A58" s="11"/>
      <c r="B58" s="1"/>
      <c r="C58" s="1"/>
      <c r="D58" s="1"/>
      <c r="E58" s="27"/>
      <c r="X58" s="1"/>
      <c r="Y58" s="1"/>
      <c r="Z58" s="1"/>
      <c r="AA58" s="1"/>
    </row>
    <row r="59" spans="1:29" x14ac:dyDescent="0.2">
      <c r="A59" s="12"/>
      <c r="B59" s="1"/>
      <c r="C59" s="1"/>
      <c r="D59" s="1"/>
      <c r="E59" s="27"/>
      <c r="X59" s="1"/>
      <c r="Y59" s="1"/>
      <c r="Z59" s="1"/>
      <c r="AA59" s="1"/>
    </row>
    <row r="60" spans="1:29" x14ac:dyDescent="0.2">
      <c r="A60" s="46"/>
    </row>
  </sheetData>
  <sortState xmlns:xlrd2="http://schemas.microsoft.com/office/spreadsheetml/2017/richdata2" ref="B4:AC57">
    <sortCondition ref="B4:B57"/>
  </sortState>
  <mergeCells count="9">
    <mergeCell ref="AC2:AC3"/>
    <mergeCell ref="Y2:Y3"/>
    <mergeCell ref="Z2:Z3"/>
    <mergeCell ref="AA2:AA3"/>
    <mergeCell ref="A2:A3"/>
    <mergeCell ref="B2:B3"/>
    <mergeCell ref="C2:C3"/>
    <mergeCell ref="X2:X3"/>
    <mergeCell ref="AB2:AB3"/>
  </mergeCells>
  <phoneticPr fontId="8" type="noConversion"/>
  <conditionalFormatting sqref="AB4:AB57">
    <cfRule type="cellIs" dxfId="5" priority="1" operator="lessThan">
      <formula>4</formula>
    </cfRule>
    <cfRule type="cellIs" dxfId="4" priority="2" operator="greaterThan">
      <formula>3</formula>
    </cfRule>
  </conditionalFormatting>
  <pageMargins left="0.7" right="0.7" top="0.75" bottom="0.75" header="0.3" footer="0.3"/>
  <pageSetup paperSize="9" scale="47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3A12-1011-7846-ACBC-5FD736F31C97}">
  <sheetPr>
    <tabColor theme="9"/>
    <pageSetUpPr fitToPage="1"/>
  </sheetPr>
  <dimension ref="A1:AJ62"/>
  <sheetViews>
    <sheetView topLeftCell="A9" zoomScale="62" workbookViewId="0">
      <selection activeCell="AL23" sqref="AL23"/>
    </sheetView>
  </sheetViews>
  <sheetFormatPr baseColWidth="10" defaultRowHeight="16" x14ac:dyDescent="0.2"/>
  <cols>
    <col min="1" max="1" width="4" customWidth="1"/>
    <col min="2" max="2" width="19.5" bestFit="1" customWidth="1"/>
    <col min="3" max="3" width="41.6640625" bestFit="1" customWidth="1"/>
    <col min="4" max="5" width="6.5" customWidth="1"/>
    <col min="6" max="6" width="6.5" style="24" customWidth="1"/>
    <col min="7" max="7" width="6.6640625" style="29" customWidth="1"/>
    <col min="8" max="8" width="6.6640625" style="1" customWidth="1"/>
    <col min="9" max="9" width="6.6640625" style="29" customWidth="1"/>
    <col min="10" max="10" width="6.6640625" style="1" customWidth="1"/>
    <col min="11" max="12" width="6.6640625" style="48" customWidth="1"/>
    <col min="13" max="13" width="6.6640625" style="29" customWidth="1"/>
    <col min="14" max="16" width="6.6640625" style="1" customWidth="1"/>
    <col min="17" max="17" width="6.6640625" style="29" customWidth="1"/>
    <col min="18" max="18" width="6.6640625" style="48" customWidth="1"/>
    <col min="19" max="20" width="6.6640625" style="1" customWidth="1"/>
    <col min="21" max="21" width="6.6640625" style="29" customWidth="1"/>
    <col min="22" max="28" width="6.6640625" style="1" customWidth="1"/>
    <col min="29" max="30" width="6.6640625" style="29" customWidth="1"/>
    <col min="31" max="31" width="9" customWidth="1"/>
    <col min="32" max="36" width="6.83203125" customWidth="1"/>
  </cols>
  <sheetData>
    <row r="1" spans="1:36" x14ac:dyDescent="0.2">
      <c r="A1" s="15" t="s">
        <v>50</v>
      </c>
    </row>
    <row r="2" spans="1:36" x14ac:dyDescent="0.2">
      <c r="A2" s="86" t="s">
        <v>0</v>
      </c>
      <c r="B2" s="86" t="s">
        <v>51</v>
      </c>
      <c r="C2" s="86" t="s">
        <v>1</v>
      </c>
      <c r="D2" s="34" t="s">
        <v>184</v>
      </c>
      <c r="E2" s="35" t="s">
        <v>182</v>
      </c>
      <c r="F2" s="36" t="s">
        <v>181</v>
      </c>
      <c r="G2" s="37" t="s">
        <v>183</v>
      </c>
      <c r="H2" s="34" t="s">
        <v>183</v>
      </c>
      <c r="I2" s="35" t="s">
        <v>180</v>
      </c>
      <c r="J2" s="34" t="s">
        <v>186</v>
      </c>
      <c r="K2" s="35" t="s">
        <v>214</v>
      </c>
      <c r="L2" s="35" t="s">
        <v>216</v>
      </c>
      <c r="M2" s="37" t="s">
        <v>279</v>
      </c>
      <c r="N2" s="37" t="s">
        <v>217</v>
      </c>
      <c r="O2" s="34" t="s">
        <v>217</v>
      </c>
      <c r="P2" s="35" t="s">
        <v>219</v>
      </c>
      <c r="Q2" s="37" t="s">
        <v>222</v>
      </c>
      <c r="R2" s="35" t="s">
        <v>223</v>
      </c>
      <c r="S2" s="34" t="s">
        <v>223</v>
      </c>
      <c r="T2" s="34" t="s">
        <v>303</v>
      </c>
      <c r="U2" s="37" t="s">
        <v>227</v>
      </c>
      <c r="V2" s="35" t="s">
        <v>230</v>
      </c>
      <c r="W2" s="55" t="s">
        <v>286</v>
      </c>
      <c r="X2" s="56" t="s">
        <v>233</v>
      </c>
      <c r="Y2" s="57" t="s">
        <v>234</v>
      </c>
      <c r="Z2" s="58" t="s">
        <v>237</v>
      </c>
      <c r="AA2" s="58" t="s">
        <v>237</v>
      </c>
      <c r="AB2" s="58" t="s">
        <v>238</v>
      </c>
      <c r="AC2" s="37" t="s">
        <v>340</v>
      </c>
      <c r="AD2" s="37" t="s">
        <v>351</v>
      </c>
      <c r="AE2" s="87" t="s">
        <v>26</v>
      </c>
      <c r="AF2" s="85" t="s">
        <v>349</v>
      </c>
      <c r="AG2" s="85" t="s">
        <v>348</v>
      </c>
      <c r="AH2" s="83" t="s">
        <v>352</v>
      </c>
      <c r="AI2" s="88" t="s">
        <v>123</v>
      </c>
      <c r="AJ2" s="84" t="s">
        <v>153</v>
      </c>
    </row>
    <row r="3" spans="1:36" ht="152" customHeight="1" x14ac:dyDescent="0.2">
      <c r="A3" s="86"/>
      <c r="B3" s="86"/>
      <c r="C3" s="86"/>
      <c r="D3" s="17" t="s">
        <v>44</v>
      </c>
      <c r="E3" s="18" t="s">
        <v>25</v>
      </c>
      <c r="F3" s="21" t="s">
        <v>124</v>
      </c>
      <c r="G3" s="30" t="s">
        <v>166</v>
      </c>
      <c r="H3" s="17" t="s">
        <v>179</v>
      </c>
      <c r="I3" s="18" t="s">
        <v>178</v>
      </c>
      <c r="J3" s="17" t="s">
        <v>185</v>
      </c>
      <c r="K3" s="18" t="s">
        <v>213</v>
      </c>
      <c r="L3" s="18" t="s">
        <v>215</v>
      </c>
      <c r="M3" s="30" t="s">
        <v>278</v>
      </c>
      <c r="N3" s="30" t="s">
        <v>218</v>
      </c>
      <c r="O3" s="17" t="s">
        <v>242</v>
      </c>
      <c r="P3" s="18" t="s">
        <v>220</v>
      </c>
      <c r="Q3" s="30" t="s">
        <v>221</v>
      </c>
      <c r="R3" s="18" t="s">
        <v>225</v>
      </c>
      <c r="S3" s="17" t="s">
        <v>226</v>
      </c>
      <c r="T3" s="17" t="s">
        <v>302</v>
      </c>
      <c r="U3" s="30" t="s">
        <v>228</v>
      </c>
      <c r="V3" s="59" t="s">
        <v>229</v>
      </c>
      <c r="W3" s="60" t="s">
        <v>231</v>
      </c>
      <c r="X3" s="61" t="s">
        <v>232</v>
      </c>
      <c r="Y3" s="62" t="s">
        <v>235</v>
      </c>
      <c r="Z3" s="63" t="s">
        <v>239</v>
      </c>
      <c r="AA3" s="63" t="s">
        <v>240</v>
      </c>
      <c r="AB3" s="63" t="s">
        <v>241</v>
      </c>
      <c r="AC3" s="30" t="s">
        <v>341</v>
      </c>
      <c r="AD3" s="30" t="s">
        <v>350</v>
      </c>
      <c r="AE3" s="87"/>
      <c r="AF3" s="85"/>
      <c r="AG3" s="85"/>
      <c r="AH3" s="83"/>
      <c r="AI3" s="88"/>
      <c r="AJ3" s="84"/>
    </row>
    <row r="4" spans="1:36" x14ac:dyDescent="0.2">
      <c r="A4" s="10" t="s">
        <v>8</v>
      </c>
      <c r="B4" s="6" t="s">
        <v>330</v>
      </c>
      <c r="C4" s="4" t="s">
        <v>127</v>
      </c>
      <c r="D4" s="4"/>
      <c r="E4" s="4"/>
      <c r="F4" s="22"/>
      <c r="G4" s="8"/>
      <c r="H4" s="8"/>
      <c r="I4" s="8"/>
      <c r="J4" s="8"/>
      <c r="K4" s="5"/>
      <c r="L4" s="5"/>
      <c r="M4" s="47"/>
      <c r="N4" s="8"/>
      <c r="O4" s="8"/>
      <c r="P4" s="8"/>
      <c r="Q4" s="47"/>
      <c r="R4" s="5"/>
      <c r="S4" s="8"/>
      <c r="T4" s="8"/>
      <c r="U4" s="32">
        <v>180</v>
      </c>
      <c r="V4" s="8"/>
      <c r="W4" s="8"/>
      <c r="X4" s="8"/>
      <c r="Y4" s="8"/>
      <c r="Z4" s="8"/>
      <c r="AA4" s="8"/>
      <c r="AB4" s="8"/>
      <c r="AC4" s="31"/>
      <c r="AD4" s="31"/>
      <c r="AE4" s="7">
        <f>SUM(D4:AD4)</f>
        <v>180</v>
      </c>
      <c r="AF4" s="72">
        <v>1</v>
      </c>
      <c r="AG4" s="72"/>
      <c r="AH4" s="72"/>
      <c r="AI4" s="38">
        <f t="shared" ref="AI4:AI35" si="0">+SUM(AF4:AG4)</f>
        <v>1</v>
      </c>
      <c r="AJ4" s="28">
        <f>COUNTA(D4:AD4)</f>
        <v>1</v>
      </c>
    </row>
    <row r="5" spans="1:36" x14ac:dyDescent="0.2">
      <c r="A5" s="10" t="s">
        <v>9</v>
      </c>
      <c r="B5" s="6" t="s">
        <v>322</v>
      </c>
      <c r="C5" s="4" t="s">
        <v>277</v>
      </c>
      <c r="D5" s="4"/>
      <c r="E5" s="4"/>
      <c r="F5" s="22"/>
      <c r="G5" s="8"/>
      <c r="H5" s="8"/>
      <c r="I5" s="8"/>
      <c r="J5" s="8"/>
      <c r="K5" s="5"/>
      <c r="L5" s="5"/>
      <c r="M5" s="32">
        <v>95</v>
      </c>
      <c r="N5" s="8"/>
      <c r="O5" s="8"/>
      <c r="P5" s="8"/>
      <c r="Q5" s="47"/>
      <c r="R5" s="5"/>
      <c r="S5" s="8"/>
      <c r="T5" s="8"/>
      <c r="U5" s="47"/>
      <c r="V5" s="8"/>
      <c r="W5" s="8"/>
      <c r="X5" s="8"/>
      <c r="Y5" s="8"/>
      <c r="Z5" s="8"/>
      <c r="AA5" s="8"/>
      <c r="AB5" s="8"/>
      <c r="AC5" s="31"/>
      <c r="AD5" s="31"/>
      <c r="AE5" s="7">
        <f t="shared" ref="AE5:AE59" si="1">SUM(D5:AD5)</f>
        <v>95</v>
      </c>
      <c r="AF5" s="72">
        <v>1</v>
      </c>
      <c r="AG5" s="72"/>
      <c r="AH5" s="72"/>
      <c r="AI5" s="38">
        <f t="shared" si="0"/>
        <v>1</v>
      </c>
      <c r="AJ5" s="28">
        <f t="shared" ref="AJ5:AJ59" si="2">COUNTA(D5:AD5)</f>
        <v>1</v>
      </c>
    </row>
    <row r="6" spans="1:36" x14ac:dyDescent="0.2">
      <c r="A6" s="10" t="s">
        <v>10</v>
      </c>
      <c r="B6" s="6" t="s">
        <v>190</v>
      </c>
      <c r="C6" s="42" t="s">
        <v>191</v>
      </c>
      <c r="D6" s="43"/>
      <c r="E6" s="67"/>
      <c r="F6" s="70"/>
      <c r="G6" s="31"/>
      <c r="H6" s="33"/>
      <c r="I6" s="20">
        <v>53</v>
      </c>
      <c r="J6" s="33"/>
      <c r="K6" s="14"/>
      <c r="L6" s="14"/>
      <c r="M6" s="31"/>
      <c r="N6" s="33"/>
      <c r="O6" s="33"/>
      <c r="P6" s="33"/>
      <c r="Q6" s="31"/>
      <c r="R6" s="14"/>
      <c r="S6" s="33"/>
      <c r="T6" s="33"/>
      <c r="U6" s="31"/>
      <c r="V6" s="33"/>
      <c r="W6" s="33"/>
      <c r="X6" s="33"/>
      <c r="Y6" s="33"/>
      <c r="Z6" s="33"/>
      <c r="AA6" s="33"/>
      <c r="AB6" s="33"/>
      <c r="AC6" s="31"/>
      <c r="AD6" s="31"/>
      <c r="AE6" s="7">
        <f t="shared" si="1"/>
        <v>53</v>
      </c>
      <c r="AF6" s="72">
        <v>1</v>
      </c>
      <c r="AG6" s="72"/>
      <c r="AH6" s="72"/>
      <c r="AI6" s="38">
        <f t="shared" si="0"/>
        <v>1</v>
      </c>
      <c r="AJ6" s="28">
        <f t="shared" si="2"/>
        <v>1</v>
      </c>
    </row>
    <row r="7" spans="1:36" x14ac:dyDescent="0.2">
      <c r="A7" s="10" t="s">
        <v>11</v>
      </c>
      <c r="B7" s="40" t="s">
        <v>212</v>
      </c>
      <c r="C7" s="39" t="s">
        <v>35</v>
      </c>
      <c r="D7" s="39"/>
      <c r="E7" s="39"/>
      <c r="F7" s="45"/>
      <c r="G7" s="8"/>
      <c r="H7" s="8"/>
      <c r="I7" s="8"/>
      <c r="J7" s="8"/>
      <c r="K7" s="5"/>
      <c r="L7" s="5"/>
      <c r="M7" s="47"/>
      <c r="N7" s="8"/>
      <c r="O7" s="8"/>
      <c r="P7" s="8"/>
      <c r="Q7" s="5"/>
      <c r="R7" s="5"/>
      <c r="S7" s="8"/>
      <c r="T7" s="8"/>
      <c r="U7" s="47"/>
      <c r="V7" s="8"/>
      <c r="W7" s="8"/>
      <c r="X7" s="8"/>
      <c r="Y7" s="8"/>
      <c r="Z7" s="8"/>
      <c r="AA7" s="8"/>
      <c r="AB7" s="8"/>
      <c r="AC7" s="32">
        <v>129</v>
      </c>
      <c r="AD7" s="31"/>
      <c r="AE7" s="7">
        <f t="shared" si="1"/>
        <v>129</v>
      </c>
      <c r="AF7" s="72">
        <v>1</v>
      </c>
      <c r="AG7" s="72"/>
      <c r="AH7" s="72"/>
      <c r="AI7" s="38">
        <f t="shared" si="0"/>
        <v>1</v>
      </c>
      <c r="AJ7" s="28">
        <f t="shared" si="2"/>
        <v>1</v>
      </c>
    </row>
    <row r="8" spans="1:36" x14ac:dyDescent="0.2">
      <c r="A8" s="10" t="s">
        <v>12</v>
      </c>
      <c r="B8" s="40" t="s">
        <v>336</v>
      </c>
      <c r="C8" s="39" t="s">
        <v>337</v>
      </c>
      <c r="D8" s="44"/>
      <c r="E8" s="44"/>
      <c r="F8" s="44"/>
      <c r="G8" s="8"/>
      <c r="H8" s="8"/>
      <c r="I8" s="8"/>
      <c r="J8" s="8"/>
      <c r="K8" s="5"/>
      <c r="L8" s="5"/>
      <c r="M8" s="47"/>
      <c r="N8" s="8"/>
      <c r="O8" s="8"/>
      <c r="P8" s="8"/>
      <c r="Q8" s="47"/>
      <c r="R8" s="5"/>
      <c r="S8" s="8"/>
      <c r="T8" s="8"/>
      <c r="U8" s="47"/>
      <c r="V8" s="8"/>
      <c r="W8" s="8"/>
      <c r="X8" s="8"/>
      <c r="Y8" s="8"/>
      <c r="Z8" s="47">
        <v>89.5</v>
      </c>
      <c r="AA8" s="8"/>
      <c r="AB8" s="8"/>
      <c r="AC8" s="31"/>
      <c r="AD8" s="31"/>
      <c r="AE8" s="7">
        <f t="shared" si="1"/>
        <v>89.5</v>
      </c>
      <c r="AF8" s="72">
        <v>0</v>
      </c>
      <c r="AG8" s="72"/>
      <c r="AH8" s="72"/>
      <c r="AI8" s="38">
        <f t="shared" si="0"/>
        <v>0</v>
      </c>
      <c r="AJ8" s="28">
        <f t="shared" si="2"/>
        <v>1</v>
      </c>
    </row>
    <row r="9" spans="1:36" x14ac:dyDescent="0.2">
      <c r="A9" s="10" t="s">
        <v>13</v>
      </c>
      <c r="B9" s="40" t="s">
        <v>55</v>
      </c>
      <c r="C9" s="39" t="s">
        <v>40</v>
      </c>
      <c r="D9" s="44">
        <v>52</v>
      </c>
      <c r="E9" s="66">
        <v>40</v>
      </c>
      <c r="F9" s="64"/>
      <c r="G9" s="31"/>
      <c r="H9" s="33"/>
      <c r="I9" s="20">
        <v>70</v>
      </c>
      <c r="J9" s="33"/>
      <c r="K9" s="5">
        <v>120</v>
      </c>
      <c r="L9" s="14"/>
      <c r="M9" s="31"/>
      <c r="N9" s="33"/>
      <c r="O9" s="33"/>
      <c r="P9" s="33"/>
      <c r="Q9" s="31"/>
      <c r="R9" s="14"/>
      <c r="S9" s="33"/>
      <c r="T9" s="33"/>
      <c r="U9" s="31"/>
      <c r="V9" s="20">
        <v>45</v>
      </c>
      <c r="W9" s="71"/>
      <c r="X9" s="33"/>
      <c r="Y9" s="33"/>
      <c r="Z9" s="33"/>
      <c r="AA9" s="33"/>
      <c r="AB9" s="33"/>
      <c r="AC9" s="31"/>
      <c r="AD9" s="32">
        <v>72.5</v>
      </c>
      <c r="AE9" s="7">
        <f t="shared" si="1"/>
        <v>399.5</v>
      </c>
      <c r="AF9" s="72">
        <v>5</v>
      </c>
      <c r="AG9" s="72"/>
      <c r="AH9" s="72"/>
      <c r="AI9" s="38">
        <f t="shared" si="0"/>
        <v>5</v>
      </c>
      <c r="AJ9" s="28">
        <f t="shared" si="2"/>
        <v>6</v>
      </c>
    </row>
    <row r="10" spans="1:36" x14ac:dyDescent="0.2">
      <c r="A10" s="10" t="s">
        <v>14</v>
      </c>
      <c r="B10" s="40" t="s">
        <v>156</v>
      </c>
      <c r="C10" s="39" t="s">
        <v>2</v>
      </c>
      <c r="D10" s="44"/>
      <c r="E10" s="64"/>
      <c r="F10" s="68">
        <v>161.5</v>
      </c>
      <c r="G10" s="31"/>
      <c r="H10" s="33"/>
      <c r="I10" s="20">
        <v>94</v>
      </c>
      <c r="J10" s="33"/>
      <c r="K10" s="14"/>
      <c r="L10" s="20">
        <v>110</v>
      </c>
      <c r="M10" s="31"/>
      <c r="N10" s="33"/>
      <c r="O10" s="33"/>
      <c r="P10" s="33"/>
      <c r="Q10" s="31"/>
      <c r="R10" s="14"/>
      <c r="S10" s="33"/>
      <c r="T10" s="8">
        <v>37</v>
      </c>
      <c r="U10" s="31"/>
      <c r="V10" s="33"/>
      <c r="W10" s="26">
        <v>103.5</v>
      </c>
      <c r="X10" s="33"/>
      <c r="Y10" s="5">
        <v>99</v>
      </c>
      <c r="Z10" s="33"/>
      <c r="AA10" s="33"/>
      <c r="AB10" s="33"/>
      <c r="AC10" s="31"/>
      <c r="AD10" s="32">
        <v>91.5</v>
      </c>
      <c r="AE10" s="7">
        <f t="shared" si="1"/>
        <v>696.5</v>
      </c>
      <c r="AF10" s="72">
        <v>5</v>
      </c>
      <c r="AG10" s="72"/>
      <c r="AH10" s="72"/>
      <c r="AI10" s="38">
        <f t="shared" si="0"/>
        <v>5</v>
      </c>
      <c r="AJ10" s="28">
        <f t="shared" si="2"/>
        <v>7</v>
      </c>
    </row>
    <row r="11" spans="1:36" x14ac:dyDescent="0.2">
      <c r="A11" s="10" t="s">
        <v>15</v>
      </c>
      <c r="B11" s="6" t="s">
        <v>327</v>
      </c>
      <c r="C11" s="4" t="s">
        <v>99</v>
      </c>
      <c r="D11" s="39"/>
      <c r="E11" s="39"/>
      <c r="F11" s="45"/>
      <c r="G11" s="8"/>
      <c r="H11" s="8"/>
      <c r="I11" s="8"/>
      <c r="J11" s="8"/>
      <c r="K11" s="5"/>
      <c r="L11" s="5"/>
      <c r="M11" s="47"/>
      <c r="N11" s="8"/>
      <c r="O11" s="8"/>
      <c r="P11" s="8"/>
      <c r="Q11" s="32">
        <v>89.5</v>
      </c>
      <c r="R11" s="5"/>
      <c r="S11" s="8">
        <v>72</v>
      </c>
      <c r="T11" s="8"/>
      <c r="U11" s="47"/>
      <c r="V11" s="8"/>
      <c r="W11" s="8"/>
      <c r="X11" s="8"/>
      <c r="Y11" s="8"/>
      <c r="Z11" s="8"/>
      <c r="AA11" s="8"/>
      <c r="AB11" s="8"/>
      <c r="AC11" s="31"/>
      <c r="AD11" s="31"/>
      <c r="AE11" s="7">
        <f t="shared" si="1"/>
        <v>161.5</v>
      </c>
      <c r="AF11" s="72">
        <v>1</v>
      </c>
      <c r="AG11" s="72"/>
      <c r="AH11" s="72"/>
      <c r="AI11" s="38">
        <f t="shared" si="0"/>
        <v>1</v>
      </c>
      <c r="AJ11" s="28">
        <f t="shared" si="2"/>
        <v>2</v>
      </c>
    </row>
    <row r="12" spans="1:36" x14ac:dyDescent="0.2">
      <c r="A12" s="10" t="s">
        <v>16</v>
      </c>
      <c r="B12" s="6" t="s">
        <v>211</v>
      </c>
      <c r="C12" s="4" t="s">
        <v>127</v>
      </c>
      <c r="D12" s="39"/>
      <c r="E12" s="39"/>
      <c r="F12" s="45">
        <v>80</v>
      </c>
      <c r="G12" s="8"/>
      <c r="H12" s="8"/>
      <c r="I12" s="8"/>
      <c r="J12" s="8"/>
      <c r="K12" s="5"/>
      <c r="L12" s="5"/>
      <c r="M12" s="47"/>
      <c r="N12" s="8"/>
      <c r="O12" s="8"/>
      <c r="P12" s="8"/>
      <c r="Q12" s="47">
        <v>99</v>
      </c>
      <c r="R12" s="5"/>
      <c r="S12" s="8"/>
      <c r="T12" s="8"/>
      <c r="U12" s="32">
        <v>99</v>
      </c>
      <c r="V12" s="8"/>
      <c r="W12" s="8"/>
      <c r="X12" s="8"/>
      <c r="Y12" s="8"/>
      <c r="Z12" s="8"/>
      <c r="AA12" s="8"/>
      <c r="AB12" s="8"/>
      <c r="AC12" s="31"/>
      <c r="AD12" s="31"/>
      <c r="AE12" s="7">
        <f t="shared" si="1"/>
        <v>278</v>
      </c>
      <c r="AF12" s="72">
        <v>1</v>
      </c>
      <c r="AG12" s="72"/>
      <c r="AH12" s="72"/>
      <c r="AI12" s="38">
        <f t="shared" si="0"/>
        <v>1</v>
      </c>
      <c r="AJ12" s="28">
        <f t="shared" si="2"/>
        <v>3</v>
      </c>
    </row>
    <row r="13" spans="1:36" x14ac:dyDescent="0.2">
      <c r="A13" s="10" t="s">
        <v>17</v>
      </c>
      <c r="B13" s="6" t="s">
        <v>334</v>
      </c>
      <c r="C13" s="4" t="s">
        <v>335</v>
      </c>
      <c r="D13" s="44"/>
      <c r="E13" s="44"/>
      <c r="F13" s="44"/>
      <c r="G13" s="8"/>
      <c r="H13" s="8"/>
      <c r="I13" s="8"/>
      <c r="J13" s="8"/>
      <c r="K13" s="5"/>
      <c r="L13" s="5"/>
      <c r="M13" s="47"/>
      <c r="N13" s="8"/>
      <c r="O13" s="8"/>
      <c r="P13" s="8"/>
      <c r="Q13" s="47"/>
      <c r="R13" s="5"/>
      <c r="S13" s="8"/>
      <c r="T13" s="8"/>
      <c r="U13" s="47"/>
      <c r="V13" s="8"/>
      <c r="W13" s="8"/>
      <c r="X13" s="8"/>
      <c r="Y13" s="8"/>
      <c r="Z13" s="32">
        <v>99</v>
      </c>
      <c r="AA13" s="8"/>
      <c r="AB13" s="8"/>
      <c r="AC13" s="31"/>
      <c r="AD13" s="31"/>
      <c r="AE13" s="7">
        <f t="shared" si="1"/>
        <v>99</v>
      </c>
      <c r="AF13" s="72">
        <v>1</v>
      </c>
      <c r="AG13" s="72"/>
      <c r="AH13" s="72"/>
      <c r="AI13" s="38">
        <f t="shared" si="0"/>
        <v>1</v>
      </c>
      <c r="AJ13" s="28">
        <f t="shared" si="2"/>
        <v>1</v>
      </c>
    </row>
    <row r="14" spans="1:36" x14ac:dyDescent="0.2">
      <c r="A14" s="10" t="s">
        <v>18</v>
      </c>
      <c r="B14" s="6" t="s">
        <v>317</v>
      </c>
      <c r="C14" s="4" t="s">
        <v>32</v>
      </c>
      <c r="D14" s="39"/>
      <c r="E14" s="39"/>
      <c r="F14" s="45"/>
      <c r="G14" s="8"/>
      <c r="H14" s="8"/>
      <c r="I14" s="8"/>
      <c r="J14" s="8"/>
      <c r="K14" s="5"/>
      <c r="L14" s="20">
        <v>134</v>
      </c>
      <c r="M14" s="47"/>
      <c r="N14" s="8"/>
      <c r="O14" s="8"/>
      <c r="P14" s="8"/>
      <c r="Q14" s="47"/>
      <c r="R14" s="5">
        <v>236</v>
      </c>
      <c r="S14" s="8"/>
      <c r="T14" s="8"/>
      <c r="U14" s="47"/>
      <c r="V14" s="8"/>
      <c r="W14" s="26">
        <v>160</v>
      </c>
      <c r="X14" s="8"/>
      <c r="Y14" s="8"/>
      <c r="Z14" s="8"/>
      <c r="AA14" s="32">
        <v>116</v>
      </c>
      <c r="AB14" s="8"/>
      <c r="AC14" s="31"/>
      <c r="AD14" s="31"/>
      <c r="AE14" s="7">
        <f t="shared" si="1"/>
        <v>646</v>
      </c>
      <c r="AF14" s="72">
        <v>3</v>
      </c>
      <c r="AG14" s="72"/>
      <c r="AH14" s="75" t="s">
        <v>362</v>
      </c>
      <c r="AI14" s="38">
        <f t="shared" si="0"/>
        <v>3</v>
      </c>
      <c r="AJ14" s="28">
        <f t="shared" si="2"/>
        <v>4</v>
      </c>
    </row>
    <row r="15" spans="1:36" x14ac:dyDescent="0.2">
      <c r="A15" s="10" t="s">
        <v>19</v>
      </c>
      <c r="B15" s="6" t="s">
        <v>328</v>
      </c>
      <c r="C15" s="4" t="s">
        <v>99</v>
      </c>
      <c r="D15" s="39"/>
      <c r="E15" s="39"/>
      <c r="F15" s="45"/>
      <c r="G15" s="8"/>
      <c r="H15" s="8"/>
      <c r="I15" s="8"/>
      <c r="J15" s="8"/>
      <c r="K15" s="5"/>
      <c r="L15" s="5"/>
      <c r="M15" s="47"/>
      <c r="N15" s="8"/>
      <c r="O15" s="8"/>
      <c r="P15" s="8"/>
      <c r="Q15" s="32">
        <v>80</v>
      </c>
      <c r="R15" s="5"/>
      <c r="S15" s="8">
        <v>50</v>
      </c>
      <c r="T15" s="8"/>
      <c r="U15" s="47"/>
      <c r="V15" s="8"/>
      <c r="W15" s="8"/>
      <c r="X15" s="8"/>
      <c r="Y15" s="8"/>
      <c r="Z15" s="8"/>
      <c r="AA15" s="8"/>
      <c r="AB15" s="8"/>
      <c r="AC15" s="31"/>
      <c r="AD15" s="31"/>
      <c r="AE15" s="7">
        <f t="shared" si="1"/>
        <v>130</v>
      </c>
      <c r="AF15" s="72">
        <v>1</v>
      </c>
      <c r="AG15" s="72"/>
      <c r="AH15" s="72"/>
      <c r="AI15" s="38">
        <f t="shared" si="0"/>
        <v>1</v>
      </c>
      <c r="AJ15" s="28">
        <f t="shared" si="2"/>
        <v>2</v>
      </c>
    </row>
    <row r="16" spans="1:36" x14ac:dyDescent="0.2">
      <c r="A16" s="10" t="s">
        <v>20</v>
      </c>
      <c r="B16" s="6" t="s">
        <v>356</v>
      </c>
      <c r="C16" s="4" t="s">
        <v>35</v>
      </c>
      <c r="D16" s="39"/>
      <c r="E16" s="39"/>
      <c r="F16" s="45"/>
      <c r="G16" s="8"/>
      <c r="H16" s="8"/>
      <c r="I16" s="8"/>
      <c r="J16" s="8"/>
      <c r="K16" s="5"/>
      <c r="L16" s="5"/>
      <c r="M16" s="47"/>
      <c r="N16" s="8"/>
      <c r="O16" s="8"/>
      <c r="P16" s="8"/>
      <c r="Q16" s="5"/>
      <c r="R16" s="5"/>
      <c r="S16" s="8"/>
      <c r="T16" s="8"/>
      <c r="U16" s="47"/>
      <c r="V16" s="8"/>
      <c r="W16" s="8"/>
      <c r="X16" s="8"/>
      <c r="Y16" s="8"/>
      <c r="Z16" s="8"/>
      <c r="AA16" s="8"/>
      <c r="AB16" s="8"/>
      <c r="AC16" s="32">
        <v>74</v>
      </c>
      <c r="AD16" s="31"/>
      <c r="AE16" s="7">
        <f t="shared" si="1"/>
        <v>74</v>
      </c>
      <c r="AF16" s="72">
        <v>1</v>
      </c>
      <c r="AG16" s="72"/>
      <c r="AH16" s="72"/>
      <c r="AI16" s="38">
        <f t="shared" si="0"/>
        <v>1</v>
      </c>
      <c r="AJ16" s="28">
        <f t="shared" si="2"/>
        <v>1</v>
      </c>
    </row>
    <row r="17" spans="1:36" x14ac:dyDescent="0.2">
      <c r="A17" s="10" t="s">
        <v>21</v>
      </c>
      <c r="B17" s="6" t="s">
        <v>329</v>
      </c>
      <c r="C17" s="4" t="s">
        <v>6</v>
      </c>
      <c r="D17" s="39"/>
      <c r="E17" s="39"/>
      <c r="F17" s="45"/>
      <c r="G17" s="8"/>
      <c r="H17" s="8"/>
      <c r="I17" s="8"/>
      <c r="J17" s="8"/>
      <c r="K17" s="5"/>
      <c r="L17" s="5"/>
      <c r="M17" s="47"/>
      <c r="N17" s="8"/>
      <c r="O17" s="8"/>
      <c r="P17" s="8"/>
      <c r="Q17" s="5"/>
      <c r="R17" s="5">
        <v>130</v>
      </c>
      <c r="S17" s="8"/>
      <c r="T17" s="8"/>
      <c r="U17" s="47"/>
      <c r="V17" s="8"/>
      <c r="W17" s="8"/>
      <c r="X17" s="8"/>
      <c r="Y17" s="8"/>
      <c r="Z17" s="8"/>
      <c r="AA17" s="8"/>
      <c r="AB17" s="8"/>
      <c r="AC17" s="32">
        <v>93</v>
      </c>
      <c r="AD17" s="31"/>
      <c r="AE17" s="7">
        <f t="shared" si="1"/>
        <v>223</v>
      </c>
      <c r="AF17" s="72">
        <v>1</v>
      </c>
      <c r="AG17" s="72"/>
      <c r="AH17" s="72"/>
      <c r="AI17" s="38">
        <f t="shared" si="0"/>
        <v>1</v>
      </c>
      <c r="AJ17" s="28">
        <f t="shared" si="2"/>
        <v>2</v>
      </c>
    </row>
    <row r="18" spans="1:36" x14ac:dyDescent="0.2">
      <c r="A18" s="10" t="s">
        <v>22</v>
      </c>
      <c r="B18" s="6" t="s">
        <v>318</v>
      </c>
      <c r="C18" s="4" t="s">
        <v>60</v>
      </c>
      <c r="D18" s="44"/>
      <c r="E18" s="44"/>
      <c r="F18" s="44"/>
      <c r="G18" s="8"/>
      <c r="H18" s="8"/>
      <c r="I18" s="8"/>
      <c r="J18" s="8"/>
      <c r="K18" s="5"/>
      <c r="L18" s="20">
        <v>122</v>
      </c>
      <c r="M18" s="47"/>
      <c r="N18" s="32">
        <v>146</v>
      </c>
      <c r="O18" s="8"/>
      <c r="P18" s="8"/>
      <c r="Q18" s="47"/>
      <c r="R18" s="5"/>
      <c r="S18" s="8"/>
      <c r="T18" s="8"/>
      <c r="U18" s="47"/>
      <c r="V18" s="20">
        <v>138</v>
      </c>
      <c r="W18" s="26">
        <v>277</v>
      </c>
      <c r="X18" s="8"/>
      <c r="Y18" s="5">
        <v>111</v>
      </c>
      <c r="Z18" s="8"/>
      <c r="AA18" s="8"/>
      <c r="AB18" s="47">
        <v>118</v>
      </c>
      <c r="AC18" s="31"/>
      <c r="AD18" s="31"/>
      <c r="AE18" s="7">
        <f t="shared" si="1"/>
        <v>912</v>
      </c>
      <c r="AF18" s="72">
        <v>4</v>
      </c>
      <c r="AG18" s="72"/>
      <c r="AH18" s="72"/>
      <c r="AI18" s="38">
        <f t="shared" si="0"/>
        <v>4</v>
      </c>
      <c r="AJ18" s="28">
        <f t="shared" si="2"/>
        <v>6</v>
      </c>
    </row>
    <row r="19" spans="1:36" x14ac:dyDescent="0.2">
      <c r="A19" s="10" t="s">
        <v>23</v>
      </c>
      <c r="B19" s="6" t="s">
        <v>353</v>
      </c>
      <c r="C19" s="4" t="s">
        <v>6</v>
      </c>
      <c r="D19" s="39"/>
      <c r="E19" s="39"/>
      <c r="F19" s="45"/>
      <c r="G19" s="8"/>
      <c r="H19" s="8"/>
      <c r="I19" s="8"/>
      <c r="J19" s="8"/>
      <c r="K19" s="5"/>
      <c r="L19" s="5"/>
      <c r="M19" s="47"/>
      <c r="N19" s="8"/>
      <c r="O19" s="8"/>
      <c r="P19" s="8"/>
      <c r="Q19" s="5"/>
      <c r="R19" s="5"/>
      <c r="S19" s="8"/>
      <c r="T19" s="8"/>
      <c r="U19" s="47"/>
      <c r="V19" s="8"/>
      <c r="W19" s="8"/>
      <c r="X19" s="8"/>
      <c r="Y19" s="8"/>
      <c r="Z19" s="8"/>
      <c r="AA19" s="8"/>
      <c r="AB19" s="8"/>
      <c r="AC19" s="32">
        <v>193</v>
      </c>
      <c r="AD19" s="31"/>
      <c r="AE19" s="7">
        <f t="shared" si="1"/>
        <v>193</v>
      </c>
      <c r="AF19" s="72">
        <v>1</v>
      </c>
      <c r="AG19" s="72"/>
      <c r="AH19" s="72"/>
      <c r="AI19" s="38">
        <f t="shared" si="0"/>
        <v>1</v>
      </c>
      <c r="AJ19" s="28">
        <f t="shared" si="2"/>
        <v>1</v>
      </c>
    </row>
    <row r="20" spans="1:36" x14ac:dyDescent="0.2">
      <c r="A20" s="10" t="s">
        <v>24</v>
      </c>
      <c r="B20" s="6" t="s">
        <v>73</v>
      </c>
      <c r="C20" s="4" t="s">
        <v>7</v>
      </c>
      <c r="D20" s="44"/>
      <c r="E20" s="66">
        <v>57</v>
      </c>
      <c r="F20" s="68">
        <v>56</v>
      </c>
      <c r="G20" s="31"/>
      <c r="H20" s="33"/>
      <c r="I20" s="14"/>
      <c r="J20" s="33"/>
      <c r="K20" s="14"/>
      <c r="L20" s="20">
        <v>49</v>
      </c>
      <c r="M20" s="31"/>
      <c r="N20" s="33"/>
      <c r="O20" s="33"/>
      <c r="P20" s="33"/>
      <c r="Q20" s="31"/>
      <c r="R20" s="14"/>
      <c r="S20" s="33"/>
      <c r="T20" s="33"/>
      <c r="U20" s="31"/>
      <c r="V20" s="33"/>
      <c r="W20" s="26">
        <v>123</v>
      </c>
      <c r="X20" s="33"/>
      <c r="Y20" s="33"/>
      <c r="Z20" s="33"/>
      <c r="AA20" s="32">
        <v>99</v>
      </c>
      <c r="AB20" s="33"/>
      <c r="AC20" s="31"/>
      <c r="AD20" s="31"/>
      <c r="AE20" s="7">
        <f t="shared" si="1"/>
        <v>384</v>
      </c>
      <c r="AF20" s="72">
        <v>5</v>
      </c>
      <c r="AG20" s="72"/>
      <c r="AH20" s="72"/>
      <c r="AI20" s="38">
        <f t="shared" si="0"/>
        <v>5</v>
      </c>
      <c r="AJ20" s="28">
        <f t="shared" si="2"/>
        <v>5</v>
      </c>
    </row>
    <row r="21" spans="1:36" x14ac:dyDescent="0.2">
      <c r="A21" s="10" t="s">
        <v>27</v>
      </c>
      <c r="B21" s="6" t="s">
        <v>320</v>
      </c>
      <c r="C21" s="4" t="s">
        <v>321</v>
      </c>
      <c r="D21" s="39"/>
      <c r="E21" s="39"/>
      <c r="F21" s="45"/>
      <c r="G21" s="8"/>
      <c r="H21" s="8"/>
      <c r="I21" s="8"/>
      <c r="J21" s="8"/>
      <c r="K21" s="5"/>
      <c r="L21" s="5"/>
      <c r="M21" s="32">
        <v>144</v>
      </c>
      <c r="N21" s="8"/>
      <c r="O21" s="8"/>
      <c r="P21" s="8"/>
      <c r="Q21" s="47"/>
      <c r="R21" s="5"/>
      <c r="S21" s="8"/>
      <c r="T21" s="8"/>
      <c r="U21" s="47"/>
      <c r="V21" s="8"/>
      <c r="W21" s="8"/>
      <c r="X21" s="8"/>
      <c r="Y21" s="8"/>
      <c r="Z21" s="8"/>
      <c r="AA21" s="8"/>
      <c r="AB21" s="8"/>
      <c r="AC21" s="31"/>
      <c r="AD21" s="31"/>
      <c r="AE21" s="7">
        <f t="shared" si="1"/>
        <v>144</v>
      </c>
      <c r="AF21" s="72">
        <v>1</v>
      </c>
      <c r="AG21" s="72"/>
      <c r="AH21" s="72"/>
      <c r="AI21" s="38">
        <f t="shared" si="0"/>
        <v>1</v>
      </c>
      <c r="AJ21" s="28">
        <f t="shared" si="2"/>
        <v>1</v>
      </c>
    </row>
    <row r="22" spans="1:36" x14ac:dyDescent="0.2">
      <c r="A22" s="10" t="s">
        <v>28</v>
      </c>
      <c r="B22" s="6" t="s">
        <v>325</v>
      </c>
      <c r="C22" s="4" t="s">
        <v>326</v>
      </c>
      <c r="D22" s="39"/>
      <c r="E22" s="39"/>
      <c r="F22" s="45"/>
      <c r="G22" s="8"/>
      <c r="H22" s="8"/>
      <c r="I22" s="8"/>
      <c r="J22" s="8"/>
      <c r="K22" s="5"/>
      <c r="L22" s="5"/>
      <c r="M22" s="47"/>
      <c r="N22" s="8"/>
      <c r="O22" s="8"/>
      <c r="P22" s="8"/>
      <c r="Q22" s="47">
        <v>116</v>
      </c>
      <c r="R22" s="5"/>
      <c r="S22" s="8"/>
      <c r="T22" s="8"/>
      <c r="U22" s="47">
        <v>116</v>
      </c>
      <c r="V22" s="8"/>
      <c r="W22" s="8"/>
      <c r="X22" s="8"/>
      <c r="Y22" s="8"/>
      <c r="Z22" s="8"/>
      <c r="AA22" s="8"/>
      <c r="AB22" s="8"/>
      <c r="AC22" s="31"/>
      <c r="AD22" s="31"/>
      <c r="AE22" s="7">
        <f t="shared" si="1"/>
        <v>232</v>
      </c>
      <c r="AF22" s="72">
        <v>0</v>
      </c>
      <c r="AG22" s="72"/>
      <c r="AH22" s="72"/>
      <c r="AI22" s="38">
        <f t="shared" si="0"/>
        <v>0</v>
      </c>
      <c r="AJ22" s="28">
        <f t="shared" si="2"/>
        <v>2</v>
      </c>
    </row>
    <row r="23" spans="1:36" x14ac:dyDescent="0.2">
      <c r="A23" s="10" t="s">
        <v>29</v>
      </c>
      <c r="B23" s="6" t="s">
        <v>70</v>
      </c>
      <c r="C23" s="4" t="s">
        <v>60</v>
      </c>
      <c r="D23" s="44"/>
      <c r="E23" s="66">
        <v>83</v>
      </c>
      <c r="F23" s="45">
        <v>119</v>
      </c>
      <c r="G23" s="31"/>
      <c r="H23" s="33"/>
      <c r="I23" s="14"/>
      <c r="J23" s="33"/>
      <c r="K23" s="5">
        <v>154</v>
      </c>
      <c r="L23" s="20">
        <v>98</v>
      </c>
      <c r="M23" s="31"/>
      <c r="N23" s="32">
        <v>97</v>
      </c>
      <c r="O23" s="33"/>
      <c r="P23" s="33"/>
      <c r="Q23" s="31"/>
      <c r="R23" s="14"/>
      <c r="S23" s="33"/>
      <c r="T23" s="8">
        <v>44</v>
      </c>
      <c r="U23" s="31"/>
      <c r="V23" s="20">
        <v>78</v>
      </c>
      <c r="W23" s="26">
        <v>84</v>
      </c>
      <c r="X23" s="33"/>
      <c r="Y23" s="5">
        <v>123</v>
      </c>
      <c r="Z23" s="33"/>
      <c r="AA23" s="33"/>
      <c r="AB23" s="47">
        <v>101</v>
      </c>
      <c r="AC23" s="31"/>
      <c r="AD23" s="31">
        <v>150</v>
      </c>
      <c r="AE23" s="7">
        <f t="shared" si="1"/>
        <v>1131</v>
      </c>
      <c r="AF23" s="72">
        <v>5</v>
      </c>
      <c r="AG23" s="72"/>
      <c r="AH23" s="72"/>
      <c r="AI23" s="38">
        <f t="shared" si="0"/>
        <v>5</v>
      </c>
      <c r="AJ23" s="28">
        <f t="shared" si="2"/>
        <v>11</v>
      </c>
    </row>
    <row r="24" spans="1:36" x14ac:dyDescent="0.2">
      <c r="A24" s="10" t="s">
        <v>30</v>
      </c>
      <c r="B24" s="6" t="s">
        <v>332</v>
      </c>
      <c r="C24" s="4" t="s">
        <v>305</v>
      </c>
      <c r="D24" s="39"/>
      <c r="E24" s="39"/>
      <c r="F24" s="45"/>
      <c r="G24" s="8"/>
      <c r="H24" s="8"/>
      <c r="I24" s="8"/>
      <c r="J24" s="8"/>
      <c r="K24" s="5"/>
      <c r="L24" s="5"/>
      <c r="M24" s="47"/>
      <c r="N24" s="8"/>
      <c r="O24" s="8"/>
      <c r="P24" s="8"/>
      <c r="Q24" s="47"/>
      <c r="R24" s="5"/>
      <c r="S24" s="8"/>
      <c r="T24" s="8"/>
      <c r="U24" s="32">
        <v>80</v>
      </c>
      <c r="V24" s="8"/>
      <c r="W24" s="8"/>
      <c r="X24" s="8"/>
      <c r="Y24" s="8"/>
      <c r="Z24" s="8"/>
      <c r="AA24" s="8"/>
      <c r="AB24" s="8"/>
      <c r="AC24" s="31"/>
      <c r="AD24" s="31"/>
      <c r="AE24" s="7">
        <f t="shared" si="1"/>
        <v>80</v>
      </c>
      <c r="AF24" s="72">
        <v>1</v>
      </c>
      <c r="AG24" s="72"/>
      <c r="AH24" s="72"/>
      <c r="AI24" s="38">
        <f t="shared" si="0"/>
        <v>1</v>
      </c>
      <c r="AJ24" s="28">
        <f t="shared" si="2"/>
        <v>1</v>
      </c>
    </row>
    <row r="25" spans="1:36" x14ac:dyDescent="0.2">
      <c r="A25" s="10" t="s">
        <v>142</v>
      </c>
      <c r="B25" s="6" t="s">
        <v>125</v>
      </c>
      <c r="C25" s="4" t="s">
        <v>126</v>
      </c>
      <c r="D25" s="39"/>
      <c r="E25" s="39"/>
      <c r="F25" s="45">
        <v>417</v>
      </c>
      <c r="G25" s="8"/>
      <c r="H25" s="8"/>
      <c r="I25" s="20">
        <v>272</v>
      </c>
      <c r="J25" s="8"/>
      <c r="K25" s="5"/>
      <c r="L25" s="20">
        <v>234</v>
      </c>
      <c r="M25" s="47"/>
      <c r="N25" s="8"/>
      <c r="O25" s="8"/>
      <c r="P25" s="20">
        <v>255</v>
      </c>
      <c r="Q25" s="47"/>
      <c r="R25" s="5"/>
      <c r="S25" s="8"/>
      <c r="T25" s="8"/>
      <c r="U25" s="47"/>
      <c r="V25" s="20">
        <v>226</v>
      </c>
      <c r="W25" s="8"/>
      <c r="X25" s="8"/>
      <c r="Y25" s="5">
        <v>211</v>
      </c>
      <c r="Z25" s="8"/>
      <c r="AA25" s="32">
        <v>180</v>
      </c>
      <c r="AB25" s="8"/>
      <c r="AC25" s="31"/>
      <c r="AD25" s="31"/>
      <c r="AE25" s="7">
        <f t="shared" si="1"/>
        <v>1795</v>
      </c>
      <c r="AF25" s="72">
        <v>5</v>
      </c>
      <c r="AG25" s="72"/>
      <c r="AH25" s="72"/>
      <c r="AI25" s="38">
        <f t="shared" si="0"/>
        <v>5</v>
      </c>
      <c r="AJ25" s="28">
        <f t="shared" si="2"/>
        <v>7</v>
      </c>
    </row>
    <row r="26" spans="1:36" x14ac:dyDescent="0.2">
      <c r="A26" s="10" t="s">
        <v>143</v>
      </c>
      <c r="B26" s="6" t="s">
        <v>71</v>
      </c>
      <c r="C26" s="4" t="s">
        <v>72</v>
      </c>
      <c r="D26" s="44"/>
      <c r="E26" s="66">
        <v>71</v>
      </c>
      <c r="F26" s="68">
        <v>60</v>
      </c>
      <c r="G26" s="31"/>
      <c r="H26" s="33"/>
      <c r="I26" s="14"/>
      <c r="J26" s="33"/>
      <c r="K26" s="14"/>
      <c r="L26" s="20">
        <v>53</v>
      </c>
      <c r="M26" s="31"/>
      <c r="N26" s="32">
        <v>87.5</v>
      </c>
      <c r="O26" s="33"/>
      <c r="P26" s="33"/>
      <c r="Q26" s="31"/>
      <c r="R26" s="14"/>
      <c r="S26" s="33"/>
      <c r="T26" s="33"/>
      <c r="U26" s="31"/>
      <c r="V26" s="33"/>
      <c r="W26" s="33"/>
      <c r="X26" s="33"/>
      <c r="Y26" s="33"/>
      <c r="Z26" s="33"/>
      <c r="AA26" s="33"/>
      <c r="AB26" s="33"/>
      <c r="AC26" s="31"/>
      <c r="AD26" s="31"/>
      <c r="AE26" s="7">
        <f t="shared" si="1"/>
        <v>271.5</v>
      </c>
      <c r="AF26" s="72">
        <v>4</v>
      </c>
      <c r="AG26" s="72"/>
      <c r="AH26" s="72"/>
      <c r="AI26" s="38">
        <f t="shared" si="0"/>
        <v>4</v>
      </c>
      <c r="AJ26" s="28">
        <f t="shared" si="2"/>
        <v>4</v>
      </c>
    </row>
    <row r="27" spans="1:36" x14ac:dyDescent="0.2">
      <c r="A27" s="10" t="s">
        <v>164</v>
      </c>
      <c r="B27" s="6" t="s">
        <v>354</v>
      </c>
      <c r="C27" s="4" t="s">
        <v>35</v>
      </c>
      <c r="D27" s="39"/>
      <c r="E27" s="39"/>
      <c r="F27" s="45"/>
      <c r="G27" s="8"/>
      <c r="H27" s="8"/>
      <c r="I27" s="8"/>
      <c r="J27" s="8"/>
      <c r="K27" s="5"/>
      <c r="L27" s="5"/>
      <c r="M27" s="47"/>
      <c r="N27" s="8"/>
      <c r="O27" s="8"/>
      <c r="P27" s="8"/>
      <c r="Q27" s="5"/>
      <c r="R27" s="5"/>
      <c r="S27" s="8"/>
      <c r="T27" s="8"/>
      <c r="U27" s="47"/>
      <c r="V27" s="8"/>
      <c r="W27" s="8"/>
      <c r="X27" s="8"/>
      <c r="Y27" s="8"/>
      <c r="Z27" s="8"/>
      <c r="AA27" s="8"/>
      <c r="AB27" s="8"/>
      <c r="AC27" s="32">
        <v>161</v>
      </c>
      <c r="AD27" s="31"/>
      <c r="AE27" s="7">
        <f t="shared" si="1"/>
        <v>161</v>
      </c>
      <c r="AF27" s="72">
        <v>1</v>
      </c>
      <c r="AG27" s="72"/>
      <c r="AH27" s="72"/>
      <c r="AI27" s="38">
        <f t="shared" si="0"/>
        <v>1</v>
      </c>
      <c r="AJ27" s="28">
        <f t="shared" si="2"/>
        <v>1</v>
      </c>
    </row>
    <row r="28" spans="1:36" x14ac:dyDescent="0.2">
      <c r="A28" s="10" t="s">
        <v>165</v>
      </c>
      <c r="B28" s="40" t="s">
        <v>192</v>
      </c>
      <c r="C28" s="39" t="s">
        <v>137</v>
      </c>
      <c r="D28" s="44"/>
      <c r="E28" s="65"/>
      <c r="F28" s="69"/>
      <c r="G28" s="31">
        <v>87.5</v>
      </c>
      <c r="H28" s="33"/>
      <c r="I28" s="20">
        <v>49</v>
      </c>
      <c r="J28" s="33"/>
      <c r="K28" s="14"/>
      <c r="L28" s="14"/>
      <c r="M28" s="31"/>
      <c r="N28" s="33"/>
      <c r="O28" s="33"/>
      <c r="P28" s="20">
        <v>77</v>
      </c>
      <c r="Q28" s="32">
        <v>148</v>
      </c>
      <c r="R28" s="14"/>
      <c r="S28" s="33"/>
      <c r="T28" s="33"/>
      <c r="U28" s="31"/>
      <c r="V28" s="20">
        <v>49</v>
      </c>
      <c r="W28" s="33"/>
      <c r="X28" s="8">
        <v>70</v>
      </c>
      <c r="Y28" s="5">
        <v>87</v>
      </c>
      <c r="Z28" s="33"/>
      <c r="AA28" s="33"/>
      <c r="AB28" s="47">
        <v>72.5</v>
      </c>
      <c r="AC28" s="31"/>
      <c r="AD28" s="31"/>
      <c r="AE28" s="7">
        <f t="shared" si="1"/>
        <v>640</v>
      </c>
      <c r="AF28" s="72">
        <v>4</v>
      </c>
      <c r="AG28" s="72"/>
      <c r="AH28" s="72"/>
      <c r="AI28" s="38">
        <f t="shared" si="0"/>
        <v>4</v>
      </c>
      <c r="AJ28" s="28">
        <f t="shared" si="2"/>
        <v>8</v>
      </c>
    </row>
    <row r="29" spans="1:36" x14ac:dyDescent="0.2">
      <c r="A29" s="10" t="s">
        <v>174</v>
      </c>
      <c r="B29" s="40" t="s">
        <v>74</v>
      </c>
      <c r="C29" s="39" t="s">
        <v>39</v>
      </c>
      <c r="D29" s="44"/>
      <c r="E29" s="66">
        <v>57</v>
      </c>
      <c r="F29" s="68">
        <v>50</v>
      </c>
      <c r="G29" s="31"/>
      <c r="H29" s="33"/>
      <c r="I29" s="14"/>
      <c r="J29" s="33"/>
      <c r="K29" s="14"/>
      <c r="L29" s="14"/>
      <c r="M29" s="31"/>
      <c r="N29" s="33"/>
      <c r="O29" s="33"/>
      <c r="P29" s="33"/>
      <c r="Q29" s="31"/>
      <c r="R29" s="14"/>
      <c r="S29" s="33"/>
      <c r="T29" s="33"/>
      <c r="U29" s="31"/>
      <c r="V29" s="20">
        <v>47</v>
      </c>
      <c r="W29" s="26">
        <v>45</v>
      </c>
      <c r="X29" s="33"/>
      <c r="Y29" s="33"/>
      <c r="Z29" s="33"/>
      <c r="AA29" s="33"/>
      <c r="AB29" s="32">
        <v>91.5</v>
      </c>
      <c r="AC29" s="31"/>
      <c r="AD29" s="31"/>
      <c r="AE29" s="7">
        <f t="shared" si="1"/>
        <v>290.5</v>
      </c>
      <c r="AF29" s="72">
        <v>5</v>
      </c>
      <c r="AG29" s="72"/>
      <c r="AH29" s="72"/>
      <c r="AI29" s="38">
        <f t="shared" si="0"/>
        <v>5</v>
      </c>
      <c r="AJ29" s="28">
        <f t="shared" si="2"/>
        <v>5</v>
      </c>
    </row>
    <row r="30" spans="1:36" x14ac:dyDescent="0.2">
      <c r="A30" s="10" t="s">
        <v>175</v>
      </c>
      <c r="B30" s="40" t="s">
        <v>154</v>
      </c>
      <c r="C30" s="39" t="s">
        <v>31</v>
      </c>
      <c r="D30" s="44"/>
      <c r="E30" s="64"/>
      <c r="F30" s="68">
        <v>368</v>
      </c>
      <c r="G30" s="32">
        <v>178</v>
      </c>
      <c r="H30" s="33"/>
      <c r="I30" s="14"/>
      <c r="J30" s="33"/>
      <c r="K30" s="14"/>
      <c r="L30" s="20">
        <v>55</v>
      </c>
      <c r="M30" s="31"/>
      <c r="N30" s="33"/>
      <c r="O30" s="33"/>
      <c r="P30" s="20">
        <v>149</v>
      </c>
      <c r="Q30" s="31"/>
      <c r="R30" s="14"/>
      <c r="S30" s="33"/>
      <c r="T30" s="33"/>
      <c r="U30" s="31"/>
      <c r="V30" s="33"/>
      <c r="W30" s="33"/>
      <c r="X30" s="33"/>
      <c r="Y30" s="33"/>
      <c r="Z30" s="33"/>
      <c r="AA30" s="33"/>
      <c r="AB30" s="33"/>
      <c r="AC30" s="31"/>
      <c r="AD30" s="31"/>
      <c r="AE30" s="7">
        <f t="shared" si="1"/>
        <v>750</v>
      </c>
      <c r="AF30" s="72">
        <v>4</v>
      </c>
      <c r="AG30" s="72"/>
      <c r="AH30" s="72"/>
      <c r="AI30" s="38">
        <f t="shared" si="0"/>
        <v>4</v>
      </c>
      <c r="AJ30" s="28">
        <f t="shared" si="2"/>
        <v>4</v>
      </c>
    </row>
    <row r="31" spans="1:36" x14ac:dyDescent="0.2">
      <c r="A31" s="10" t="s">
        <v>176</v>
      </c>
      <c r="B31" s="40" t="s">
        <v>69</v>
      </c>
      <c r="C31" s="39" t="s">
        <v>31</v>
      </c>
      <c r="D31" s="44"/>
      <c r="E31" s="66">
        <v>95</v>
      </c>
      <c r="F31" s="45">
        <v>158</v>
      </c>
      <c r="G31" s="32">
        <v>97</v>
      </c>
      <c r="H31" s="33"/>
      <c r="I31" s="14"/>
      <c r="J31" s="33"/>
      <c r="K31" s="14"/>
      <c r="L31" s="14"/>
      <c r="M31" s="31"/>
      <c r="N31" s="33"/>
      <c r="O31" s="33"/>
      <c r="P31" s="20">
        <v>101</v>
      </c>
      <c r="Q31" s="31"/>
      <c r="R31" s="14"/>
      <c r="S31" s="8">
        <v>94</v>
      </c>
      <c r="T31" s="33"/>
      <c r="U31" s="47">
        <v>148</v>
      </c>
      <c r="V31" s="20">
        <v>102</v>
      </c>
      <c r="W31" s="33"/>
      <c r="X31" s="33"/>
      <c r="Y31" s="33"/>
      <c r="Z31" s="33"/>
      <c r="AA31" s="33"/>
      <c r="AB31" s="33"/>
      <c r="AC31" s="31"/>
      <c r="AD31" s="31"/>
      <c r="AE31" s="7">
        <f t="shared" si="1"/>
        <v>795</v>
      </c>
      <c r="AF31" s="72">
        <v>4</v>
      </c>
      <c r="AG31" s="72"/>
      <c r="AH31" s="72"/>
      <c r="AI31" s="38">
        <f t="shared" si="0"/>
        <v>4</v>
      </c>
      <c r="AJ31" s="28">
        <f t="shared" si="2"/>
        <v>7</v>
      </c>
    </row>
    <row r="32" spans="1:36" x14ac:dyDescent="0.2">
      <c r="A32" s="10" t="s">
        <v>177</v>
      </c>
      <c r="B32" s="40" t="s">
        <v>316</v>
      </c>
      <c r="C32" s="39" t="s">
        <v>4</v>
      </c>
      <c r="D32" s="39"/>
      <c r="E32" s="39"/>
      <c r="F32" s="45"/>
      <c r="G32" s="8"/>
      <c r="H32" s="8"/>
      <c r="I32" s="8"/>
      <c r="J32" s="8"/>
      <c r="K32" s="5"/>
      <c r="L32" s="20">
        <v>158</v>
      </c>
      <c r="M32" s="47"/>
      <c r="N32" s="8"/>
      <c r="O32" s="8"/>
      <c r="P32" s="8"/>
      <c r="Q32" s="47"/>
      <c r="R32" s="5"/>
      <c r="S32" s="8"/>
      <c r="T32" s="8"/>
      <c r="U32" s="47"/>
      <c r="V32" s="8"/>
      <c r="W32" s="8"/>
      <c r="X32" s="8"/>
      <c r="Y32" s="8"/>
      <c r="Z32" s="8"/>
      <c r="AA32" s="8"/>
      <c r="AB32" s="8"/>
      <c r="AC32" s="31"/>
      <c r="AD32" s="31"/>
      <c r="AE32" s="7">
        <f t="shared" si="1"/>
        <v>158</v>
      </c>
      <c r="AF32" s="72">
        <v>1</v>
      </c>
      <c r="AG32" s="72">
        <v>1</v>
      </c>
      <c r="AH32" s="72"/>
      <c r="AI32" s="38">
        <f t="shared" si="0"/>
        <v>2</v>
      </c>
      <c r="AJ32" s="28">
        <f t="shared" si="2"/>
        <v>1</v>
      </c>
    </row>
    <row r="33" spans="1:36" x14ac:dyDescent="0.2">
      <c r="A33" s="10" t="s">
        <v>198</v>
      </c>
      <c r="B33" s="40" t="s">
        <v>189</v>
      </c>
      <c r="C33" s="39" t="s">
        <v>39</v>
      </c>
      <c r="D33" s="44"/>
      <c r="E33" s="65"/>
      <c r="F33" s="69"/>
      <c r="G33" s="31">
        <v>114</v>
      </c>
      <c r="H33" s="33"/>
      <c r="I33" s="20">
        <v>82</v>
      </c>
      <c r="J33" s="33"/>
      <c r="K33" s="14"/>
      <c r="L33" s="20">
        <v>84</v>
      </c>
      <c r="M33" s="31"/>
      <c r="N33" s="33"/>
      <c r="O33" s="33"/>
      <c r="P33" s="33"/>
      <c r="Q33" s="31"/>
      <c r="R33" s="14"/>
      <c r="S33" s="33"/>
      <c r="T33" s="8">
        <v>25</v>
      </c>
      <c r="U33" s="31"/>
      <c r="V33" s="20">
        <v>90</v>
      </c>
      <c r="W33" s="33"/>
      <c r="X33" s="33"/>
      <c r="Y33" s="33"/>
      <c r="Z33" s="33"/>
      <c r="AA33" s="33"/>
      <c r="AB33" s="32">
        <v>82</v>
      </c>
      <c r="AC33" s="31"/>
      <c r="AD33" s="31"/>
      <c r="AE33" s="7">
        <f t="shared" si="1"/>
        <v>477</v>
      </c>
      <c r="AF33" s="72">
        <v>4</v>
      </c>
      <c r="AG33" s="72"/>
      <c r="AH33" s="72"/>
      <c r="AI33" s="38">
        <f t="shared" si="0"/>
        <v>4</v>
      </c>
      <c r="AJ33" s="28">
        <f t="shared" si="2"/>
        <v>6</v>
      </c>
    </row>
    <row r="34" spans="1:36" x14ac:dyDescent="0.2">
      <c r="A34" s="10" t="s">
        <v>202</v>
      </c>
      <c r="B34" s="40" t="s">
        <v>210</v>
      </c>
      <c r="C34" s="39" t="s">
        <v>3</v>
      </c>
      <c r="D34" s="39"/>
      <c r="E34" s="39"/>
      <c r="F34" s="45">
        <v>216.5</v>
      </c>
      <c r="G34" s="8"/>
      <c r="H34" s="8"/>
      <c r="I34" s="8"/>
      <c r="J34" s="8"/>
      <c r="K34" s="5"/>
      <c r="L34" s="5"/>
      <c r="M34" s="32">
        <v>176</v>
      </c>
      <c r="N34" s="8"/>
      <c r="O34" s="8"/>
      <c r="P34" s="20">
        <v>113</v>
      </c>
      <c r="Q34" s="47"/>
      <c r="R34" s="5"/>
      <c r="S34" s="8"/>
      <c r="T34" s="8"/>
      <c r="U34" s="47"/>
      <c r="V34" s="8"/>
      <c r="W34" s="8"/>
      <c r="X34" s="8"/>
      <c r="Y34" s="8"/>
      <c r="Z34" s="8"/>
      <c r="AA34" s="8"/>
      <c r="AB34" s="8"/>
      <c r="AC34" s="31"/>
      <c r="AD34" s="31"/>
      <c r="AE34" s="7">
        <f t="shared" si="1"/>
        <v>505.5</v>
      </c>
      <c r="AF34" s="72">
        <v>2</v>
      </c>
      <c r="AG34" s="72"/>
      <c r="AH34" s="72"/>
      <c r="AI34" s="38">
        <f t="shared" si="0"/>
        <v>2</v>
      </c>
      <c r="AJ34" s="28">
        <f t="shared" si="2"/>
        <v>3</v>
      </c>
    </row>
    <row r="35" spans="1:36" x14ac:dyDescent="0.2">
      <c r="A35" s="10" t="s">
        <v>203</v>
      </c>
      <c r="B35" s="40" t="s">
        <v>53</v>
      </c>
      <c r="C35" s="39" t="s">
        <v>43</v>
      </c>
      <c r="D35" s="44">
        <v>96</v>
      </c>
      <c r="E35" s="66">
        <v>143</v>
      </c>
      <c r="F35" s="68">
        <v>181</v>
      </c>
      <c r="G35" s="31"/>
      <c r="H35" s="33">
        <v>92</v>
      </c>
      <c r="I35" s="20">
        <v>166</v>
      </c>
      <c r="J35" s="33"/>
      <c r="K35" s="5">
        <v>238</v>
      </c>
      <c r="L35" s="20">
        <v>55</v>
      </c>
      <c r="M35" s="31"/>
      <c r="N35" s="33"/>
      <c r="O35" s="8">
        <v>92</v>
      </c>
      <c r="P35" s="20">
        <v>171</v>
      </c>
      <c r="Q35" s="31"/>
      <c r="R35" s="14"/>
      <c r="S35" s="33"/>
      <c r="T35" s="8">
        <v>78</v>
      </c>
      <c r="U35" s="31"/>
      <c r="V35" s="20">
        <v>126</v>
      </c>
      <c r="W35" s="26">
        <v>181.5</v>
      </c>
      <c r="X35" s="8">
        <v>92</v>
      </c>
      <c r="Y35" s="33"/>
      <c r="Z35" s="47">
        <v>148</v>
      </c>
      <c r="AA35" s="33"/>
      <c r="AB35" s="47">
        <v>150</v>
      </c>
      <c r="AC35" s="31"/>
      <c r="AD35" s="32">
        <v>101</v>
      </c>
      <c r="AE35" s="7">
        <f t="shared" si="1"/>
        <v>2110.5</v>
      </c>
      <c r="AF35" s="72">
        <v>8</v>
      </c>
      <c r="AG35" s="72"/>
      <c r="AH35" s="72"/>
      <c r="AI35" s="38">
        <f t="shared" si="0"/>
        <v>8</v>
      </c>
      <c r="AJ35" s="28">
        <f t="shared" si="2"/>
        <v>16</v>
      </c>
    </row>
    <row r="36" spans="1:36" x14ac:dyDescent="0.2">
      <c r="A36" s="10" t="s">
        <v>204</v>
      </c>
      <c r="B36" s="40" t="s">
        <v>56</v>
      </c>
      <c r="C36" s="39" t="s">
        <v>57</v>
      </c>
      <c r="D36" s="44">
        <v>40</v>
      </c>
      <c r="E36" s="64"/>
      <c r="F36" s="64"/>
      <c r="G36" s="31"/>
      <c r="H36" s="33"/>
      <c r="I36" s="20">
        <v>45</v>
      </c>
      <c r="J36" s="33"/>
      <c r="K36" s="14"/>
      <c r="L36" s="14"/>
      <c r="M36" s="31"/>
      <c r="N36" s="33"/>
      <c r="O36" s="33"/>
      <c r="P36" s="33"/>
      <c r="Q36" s="31"/>
      <c r="R36" s="14"/>
      <c r="S36" s="33"/>
      <c r="T36" s="33"/>
      <c r="U36" s="31"/>
      <c r="V36" s="33"/>
      <c r="W36" s="33"/>
      <c r="X36" s="33"/>
      <c r="Y36" s="5">
        <v>75</v>
      </c>
      <c r="Z36" s="33"/>
      <c r="AA36" s="33"/>
      <c r="AB36" s="33"/>
      <c r="AC36" s="31"/>
      <c r="AD36" s="31"/>
      <c r="AE36" s="7">
        <f t="shared" si="1"/>
        <v>160</v>
      </c>
      <c r="AF36" s="72">
        <v>1</v>
      </c>
      <c r="AG36" s="72"/>
      <c r="AH36" s="72"/>
      <c r="AI36" s="38">
        <f t="shared" ref="AI36:AI59" si="3">+SUM(AF36:AG36)</f>
        <v>1</v>
      </c>
      <c r="AJ36" s="28">
        <f t="shared" si="2"/>
        <v>3</v>
      </c>
    </row>
    <row r="37" spans="1:36" x14ac:dyDescent="0.2">
      <c r="A37" s="10" t="s">
        <v>205</v>
      </c>
      <c r="B37" s="40" t="s">
        <v>195</v>
      </c>
      <c r="C37" s="39" t="s">
        <v>196</v>
      </c>
      <c r="D37" s="44"/>
      <c r="E37" s="65"/>
      <c r="F37" s="69"/>
      <c r="G37" s="31"/>
      <c r="H37" s="33"/>
      <c r="I37" s="14"/>
      <c r="J37" s="33">
        <v>72</v>
      </c>
      <c r="K37" s="14"/>
      <c r="L37" s="14"/>
      <c r="M37" s="31"/>
      <c r="N37" s="33"/>
      <c r="O37" s="33"/>
      <c r="P37" s="33"/>
      <c r="Q37" s="31"/>
      <c r="R37" s="5">
        <v>152</v>
      </c>
      <c r="S37" s="33"/>
      <c r="T37" s="33"/>
      <c r="U37" s="31"/>
      <c r="V37" s="33"/>
      <c r="W37" s="33"/>
      <c r="X37" s="33"/>
      <c r="Y37" s="33"/>
      <c r="Z37" s="33"/>
      <c r="AA37" s="33"/>
      <c r="AB37" s="33"/>
      <c r="AC37" s="32">
        <v>102.5</v>
      </c>
      <c r="AD37" s="31"/>
      <c r="AE37" s="7">
        <f t="shared" si="1"/>
        <v>326.5</v>
      </c>
      <c r="AF37" s="72">
        <v>1</v>
      </c>
      <c r="AG37" s="72"/>
      <c r="AH37" s="75" t="s">
        <v>362</v>
      </c>
      <c r="AI37" s="38">
        <f t="shared" si="3"/>
        <v>1</v>
      </c>
      <c r="AJ37" s="28">
        <f t="shared" si="2"/>
        <v>3</v>
      </c>
    </row>
    <row r="38" spans="1:36" x14ac:dyDescent="0.2">
      <c r="A38" s="10" t="s">
        <v>206</v>
      </c>
      <c r="B38" s="40" t="s">
        <v>79</v>
      </c>
      <c r="C38" s="39" t="s">
        <v>3</v>
      </c>
      <c r="D38" s="44"/>
      <c r="E38" s="64"/>
      <c r="F38" s="68">
        <v>122.5</v>
      </c>
      <c r="G38" s="31"/>
      <c r="H38" s="33"/>
      <c r="I38" s="20">
        <v>106</v>
      </c>
      <c r="J38" s="33"/>
      <c r="K38" s="14"/>
      <c r="L38" s="14"/>
      <c r="M38" s="31"/>
      <c r="N38" s="33"/>
      <c r="O38" s="33"/>
      <c r="P38" s="33"/>
      <c r="Q38" s="31"/>
      <c r="R38" s="14"/>
      <c r="S38" s="33"/>
      <c r="T38" s="33"/>
      <c r="U38" s="31"/>
      <c r="V38" s="20">
        <v>184</v>
      </c>
      <c r="W38" s="26">
        <v>201</v>
      </c>
      <c r="X38" s="33"/>
      <c r="Y38" s="5">
        <v>253</v>
      </c>
      <c r="Z38" s="33"/>
      <c r="AA38" s="33"/>
      <c r="AB38" s="33"/>
      <c r="AC38" s="31"/>
      <c r="AD38" s="31"/>
      <c r="AE38" s="7">
        <f t="shared" si="1"/>
        <v>866.5</v>
      </c>
      <c r="AF38" s="72">
        <v>4</v>
      </c>
      <c r="AG38" s="72"/>
      <c r="AH38" s="72"/>
      <c r="AI38" s="38">
        <f t="shared" si="3"/>
        <v>4</v>
      </c>
      <c r="AJ38" s="28">
        <f t="shared" si="2"/>
        <v>5</v>
      </c>
    </row>
    <row r="39" spans="1:36" x14ac:dyDescent="0.2">
      <c r="A39" s="10" t="s">
        <v>207</v>
      </c>
      <c r="B39" s="40" t="s">
        <v>355</v>
      </c>
      <c r="C39" s="39" t="s">
        <v>196</v>
      </c>
      <c r="D39" s="39"/>
      <c r="E39" s="39"/>
      <c r="F39" s="45"/>
      <c r="G39" s="8"/>
      <c r="H39" s="8"/>
      <c r="I39" s="8"/>
      <c r="J39" s="8"/>
      <c r="K39" s="5"/>
      <c r="L39" s="5"/>
      <c r="M39" s="47"/>
      <c r="N39" s="8"/>
      <c r="O39" s="8"/>
      <c r="P39" s="8"/>
      <c r="Q39" s="5"/>
      <c r="R39" s="5"/>
      <c r="S39" s="8"/>
      <c r="T39" s="8"/>
      <c r="U39" s="47"/>
      <c r="V39" s="8"/>
      <c r="W39" s="8"/>
      <c r="X39" s="8"/>
      <c r="Y39" s="8"/>
      <c r="Z39" s="8"/>
      <c r="AA39" s="8"/>
      <c r="AB39" s="8"/>
      <c r="AC39" s="32">
        <v>112</v>
      </c>
      <c r="AD39" s="31"/>
      <c r="AE39" s="7">
        <f t="shared" si="1"/>
        <v>112</v>
      </c>
      <c r="AF39" s="72">
        <v>1</v>
      </c>
      <c r="AG39" s="72"/>
      <c r="AH39" s="72"/>
      <c r="AI39" s="38">
        <f t="shared" si="3"/>
        <v>1</v>
      </c>
      <c r="AJ39" s="28">
        <f t="shared" si="2"/>
        <v>1</v>
      </c>
    </row>
    <row r="40" spans="1:36" x14ac:dyDescent="0.2">
      <c r="A40" s="10" t="s">
        <v>246</v>
      </c>
      <c r="B40" s="40" t="s">
        <v>357</v>
      </c>
      <c r="C40" s="39" t="s">
        <v>35</v>
      </c>
      <c r="D40" s="39"/>
      <c r="E40" s="39"/>
      <c r="F40" s="45"/>
      <c r="G40" s="8"/>
      <c r="H40" s="8"/>
      <c r="I40" s="8"/>
      <c r="J40" s="8"/>
      <c r="K40" s="5"/>
      <c r="L40" s="5"/>
      <c r="M40" s="47"/>
      <c r="N40" s="8"/>
      <c r="O40" s="8"/>
      <c r="P40" s="8"/>
      <c r="Q40" s="5"/>
      <c r="R40" s="5"/>
      <c r="S40" s="8"/>
      <c r="T40" s="8"/>
      <c r="U40" s="47"/>
      <c r="V40" s="8"/>
      <c r="W40" s="8"/>
      <c r="X40" s="8"/>
      <c r="Y40" s="8"/>
      <c r="Z40" s="8"/>
      <c r="AA40" s="8"/>
      <c r="AB40" s="8"/>
      <c r="AC40" s="32">
        <v>64.5</v>
      </c>
      <c r="AD40" s="31"/>
      <c r="AE40" s="7">
        <f t="shared" si="1"/>
        <v>64.5</v>
      </c>
      <c r="AF40" s="72">
        <v>1</v>
      </c>
      <c r="AG40" s="72"/>
      <c r="AH40" s="72"/>
      <c r="AI40" s="38">
        <f t="shared" si="3"/>
        <v>1</v>
      </c>
      <c r="AJ40" s="28">
        <f t="shared" si="2"/>
        <v>1</v>
      </c>
    </row>
    <row r="41" spans="1:36" x14ac:dyDescent="0.2">
      <c r="A41" s="10" t="s">
        <v>247</v>
      </c>
      <c r="B41" s="40" t="s">
        <v>187</v>
      </c>
      <c r="C41" s="39" t="s">
        <v>188</v>
      </c>
      <c r="D41" s="44"/>
      <c r="E41" s="65"/>
      <c r="F41" s="69"/>
      <c r="G41" s="31"/>
      <c r="H41" s="33"/>
      <c r="I41" s="20">
        <v>118</v>
      </c>
      <c r="J41" s="33"/>
      <c r="K41" s="14"/>
      <c r="L41" s="20">
        <v>84</v>
      </c>
      <c r="M41" s="31"/>
      <c r="N41" s="32">
        <v>114</v>
      </c>
      <c r="O41" s="33"/>
      <c r="P41" s="20">
        <v>65</v>
      </c>
      <c r="Q41" s="31"/>
      <c r="R41" s="14"/>
      <c r="S41" s="33"/>
      <c r="T41" s="33"/>
      <c r="U41" s="31"/>
      <c r="V41" s="20">
        <v>66</v>
      </c>
      <c r="W41" s="33"/>
      <c r="X41" s="33"/>
      <c r="Y41" s="33"/>
      <c r="Z41" s="33"/>
      <c r="AA41" s="33"/>
      <c r="AB41" s="33"/>
      <c r="AC41" s="31"/>
      <c r="AD41" s="31"/>
      <c r="AE41" s="7">
        <f t="shared" si="1"/>
        <v>447</v>
      </c>
      <c r="AF41" s="72">
        <v>5</v>
      </c>
      <c r="AG41" s="72"/>
      <c r="AH41" s="72"/>
      <c r="AI41" s="38">
        <f t="shared" si="3"/>
        <v>5</v>
      </c>
      <c r="AJ41" s="28">
        <f t="shared" si="2"/>
        <v>5</v>
      </c>
    </row>
    <row r="42" spans="1:36" x14ac:dyDescent="0.2">
      <c r="A42" s="10" t="s">
        <v>248</v>
      </c>
      <c r="B42" s="40" t="s">
        <v>160</v>
      </c>
      <c r="C42" s="39" t="s">
        <v>3</v>
      </c>
      <c r="D42" s="44"/>
      <c r="E42" s="64"/>
      <c r="F42" s="68">
        <v>54</v>
      </c>
      <c r="G42" s="31"/>
      <c r="H42" s="33"/>
      <c r="I42" s="14"/>
      <c r="J42" s="33"/>
      <c r="K42" s="14"/>
      <c r="L42" s="14"/>
      <c r="M42" s="31"/>
      <c r="N42" s="33"/>
      <c r="O42" s="33"/>
      <c r="P42" s="33"/>
      <c r="Q42" s="31"/>
      <c r="R42" s="14"/>
      <c r="S42" s="33"/>
      <c r="T42" s="33"/>
      <c r="U42" s="31"/>
      <c r="V42" s="33"/>
      <c r="W42" s="33"/>
      <c r="X42" s="33"/>
      <c r="Y42" s="33"/>
      <c r="Z42" s="33"/>
      <c r="AA42" s="33"/>
      <c r="AB42" s="33"/>
      <c r="AC42" s="31"/>
      <c r="AD42" s="31"/>
      <c r="AE42" s="7">
        <f t="shared" si="1"/>
        <v>54</v>
      </c>
      <c r="AF42" s="72">
        <v>1</v>
      </c>
      <c r="AG42" s="72"/>
      <c r="AH42" s="72"/>
      <c r="AI42" s="38">
        <f t="shared" si="3"/>
        <v>1</v>
      </c>
      <c r="AJ42" s="28">
        <f t="shared" si="2"/>
        <v>1</v>
      </c>
    </row>
    <row r="43" spans="1:36" x14ac:dyDescent="0.2">
      <c r="A43" s="10" t="s">
        <v>249</v>
      </c>
      <c r="B43" s="40" t="s">
        <v>66</v>
      </c>
      <c r="C43" s="39" t="s">
        <v>6</v>
      </c>
      <c r="D43" s="44"/>
      <c r="E43" s="66">
        <v>131</v>
      </c>
      <c r="F43" s="68">
        <v>103</v>
      </c>
      <c r="G43" s="31"/>
      <c r="H43" s="33"/>
      <c r="I43" s="14"/>
      <c r="J43" s="33"/>
      <c r="K43" s="14"/>
      <c r="L43" s="14"/>
      <c r="M43" s="31"/>
      <c r="N43" s="33"/>
      <c r="O43" s="33"/>
      <c r="P43" s="33"/>
      <c r="Q43" s="31"/>
      <c r="R43" s="14"/>
      <c r="S43" s="33"/>
      <c r="T43" s="33"/>
      <c r="U43" s="31"/>
      <c r="V43" s="33"/>
      <c r="W43" s="33"/>
      <c r="X43" s="33"/>
      <c r="Y43" s="33"/>
      <c r="Z43" s="33"/>
      <c r="AA43" s="33"/>
      <c r="AB43" s="33"/>
      <c r="AC43" s="31"/>
      <c r="AD43" s="31"/>
      <c r="AE43" s="7">
        <f t="shared" si="1"/>
        <v>234</v>
      </c>
      <c r="AF43" s="72">
        <v>2</v>
      </c>
      <c r="AG43" s="72"/>
      <c r="AH43" s="72"/>
      <c r="AI43" s="38">
        <f t="shared" si="3"/>
        <v>2</v>
      </c>
      <c r="AJ43" s="28">
        <f t="shared" si="2"/>
        <v>2</v>
      </c>
    </row>
    <row r="44" spans="1:36" x14ac:dyDescent="0.2">
      <c r="A44" s="10" t="s">
        <v>250</v>
      </c>
      <c r="B44" s="40" t="s">
        <v>67</v>
      </c>
      <c r="C44" s="39" t="s">
        <v>34</v>
      </c>
      <c r="D44" s="44"/>
      <c r="E44" s="66">
        <v>117</v>
      </c>
      <c r="F44" s="68">
        <v>66</v>
      </c>
      <c r="G44" s="31"/>
      <c r="H44" s="33"/>
      <c r="I44" s="20">
        <v>130</v>
      </c>
      <c r="J44" s="33"/>
      <c r="K44" s="14"/>
      <c r="L44" s="14"/>
      <c r="M44" s="31"/>
      <c r="N44" s="33"/>
      <c r="O44" s="33"/>
      <c r="P44" s="33"/>
      <c r="Q44" s="31"/>
      <c r="R44" s="14"/>
      <c r="S44" s="33"/>
      <c r="T44" s="33"/>
      <c r="U44" s="31"/>
      <c r="V44" s="33"/>
      <c r="W44" s="33"/>
      <c r="X44" s="33"/>
      <c r="Y44" s="33"/>
      <c r="Z44" s="33"/>
      <c r="AA44" s="33"/>
      <c r="AB44" s="33"/>
      <c r="AC44" s="31"/>
      <c r="AD44" s="31"/>
      <c r="AE44" s="7">
        <f t="shared" si="1"/>
        <v>313</v>
      </c>
      <c r="AF44" s="72">
        <v>3</v>
      </c>
      <c r="AG44" s="72"/>
      <c r="AH44" s="72"/>
      <c r="AI44" s="38">
        <f t="shared" si="3"/>
        <v>3</v>
      </c>
      <c r="AJ44" s="28">
        <f t="shared" si="2"/>
        <v>3</v>
      </c>
    </row>
    <row r="45" spans="1:36" x14ac:dyDescent="0.2">
      <c r="A45" s="10" t="s">
        <v>251</v>
      </c>
      <c r="B45" s="40" t="s">
        <v>68</v>
      </c>
      <c r="C45" s="39" t="s">
        <v>33</v>
      </c>
      <c r="D45" s="44"/>
      <c r="E45" s="66">
        <v>117</v>
      </c>
      <c r="F45" s="68">
        <v>52</v>
      </c>
      <c r="G45" s="32">
        <v>146</v>
      </c>
      <c r="H45" s="33"/>
      <c r="I45" s="14"/>
      <c r="J45" s="33"/>
      <c r="K45" s="14"/>
      <c r="L45" s="14"/>
      <c r="M45" s="31"/>
      <c r="N45" s="33"/>
      <c r="O45" s="33"/>
      <c r="P45" s="33"/>
      <c r="Q45" s="31"/>
      <c r="R45" s="14"/>
      <c r="S45" s="33"/>
      <c r="T45" s="33"/>
      <c r="U45" s="31"/>
      <c r="V45" s="20">
        <v>114</v>
      </c>
      <c r="W45" s="33"/>
      <c r="X45" s="33"/>
      <c r="Y45" s="33"/>
      <c r="Z45" s="33"/>
      <c r="AA45" s="33"/>
      <c r="AB45" s="33"/>
      <c r="AC45" s="31"/>
      <c r="AD45" s="31"/>
      <c r="AE45" s="7">
        <f t="shared" si="1"/>
        <v>429</v>
      </c>
      <c r="AF45" s="72">
        <v>4</v>
      </c>
      <c r="AG45" s="72"/>
      <c r="AH45" s="72"/>
      <c r="AI45" s="38">
        <f t="shared" si="3"/>
        <v>4</v>
      </c>
      <c r="AJ45" s="28">
        <f t="shared" si="2"/>
        <v>4</v>
      </c>
    </row>
    <row r="46" spans="1:36" x14ac:dyDescent="0.2">
      <c r="A46" s="10" t="s">
        <v>252</v>
      </c>
      <c r="B46" s="6" t="s">
        <v>193</v>
      </c>
      <c r="C46" s="4" t="s">
        <v>194</v>
      </c>
      <c r="D46" s="44"/>
      <c r="E46" s="65"/>
      <c r="F46" s="69"/>
      <c r="G46" s="31"/>
      <c r="H46" s="33"/>
      <c r="I46" s="20">
        <v>47</v>
      </c>
      <c r="J46" s="33"/>
      <c r="K46" s="14"/>
      <c r="L46" s="14"/>
      <c r="M46" s="32">
        <v>112</v>
      </c>
      <c r="N46" s="33"/>
      <c r="O46" s="33"/>
      <c r="P46" s="20">
        <v>89</v>
      </c>
      <c r="Q46" s="31"/>
      <c r="R46" s="14"/>
      <c r="S46" s="33"/>
      <c r="T46" s="33"/>
      <c r="U46" s="31"/>
      <c r="V46" s="33"/>
      <c r="W46" s="33"/>
      <c r="X46" s="33"/>
      <c r="Y46" s="33"/>
      <c r="Z46" s="33"/>
      <c r="AA46" s="33"/>
      <c r="AB46" s="33"/>
      <c r="AC46" s="31"/>
      <c r="AD46" s="31"/>
      <c r="AE46" s="7">
        <f t="shared" si="1"/>
        <v>248</v>
      </c>
      <c r="AF46" s="72">
        <v>3</v>
      </c>
      <c r="AG46" s="72"/>
      <c r="AH46" s="72"/>
      <c r="AI46" s="38">
        <f t="shared" si="3"/>
        <v>3</v>
      </c>
      <c r="AJ46" s="28">
        <f t="shared" si="2"/>
        <v>3</v>
      </c>
    </row>
    <row r="47" spans="1:36" x14ac:dyDescent="0.2">
      <c r="A47" s="10" t="s">
        <v>253</v>
      </c>
      <c r="B47" s="6" t="s">
        <v>197</v>
      </c>
      <c r="C47" s="4" t="s">
        <v>196</v>
      </c>
      <c r="D47" s="44"/>
      <c r="E47" s="65"/>
      <c r="F47" s="69"/>
      <c r="G47" s="31"/>
      <c r="H47" s="33"/>
      <c r="I47" s="14"/>
      <c r="J47" s="33">
        <v>50</v>
      </c>
      <c r="K47" s="14"/>
      <c r="L47" s="20">
        <v>45</v>
      </c>
      <c r="M47" s="31"/>
      <c r="N47" s="33"/>
      <c r="O47" s="33"/>
      <c r="P47" s="33"/>
      <c r="Q47" s="31"/>
      <c r="R47" s="14"/>
      <c r="S47" s="33"/>
      <c r="T47" s="33"/>
      <c r="U47" s="31"/>
      <c r="V47" s="33"/>
      <c r="W47" s="33"/>
      <c r="X47" s="33"/>
      <c r="Y47" s="33"/>
      <c r="Z47" s="33"/>
      <c r="AA47" s="33"/>
      <c r="AB47" s="33"/>
      <c r="AC47" s="32">
        <v>83.5</v>
      </c>
      <c r="AD47" s="31"/>
      <c r="AE47" s="7">
        <f t="shared" si="1"/>
        <v>178.5</v>
      </c>
      <c r="AF47" s="72">
        <v>2</v>
      </c>
      <c r="AG47" s="72"/>
      <c r="AH47" s="72"/>
      <c r="AI47" s="38">
        <f t="shared" si="3"/>
        <v>2</v>
      </c>
      <c r="AJ47" s="28">
        <f t="shared" si="2"/>
        <v>3</v>
      </c>
    </row>
    <row r="48" spans="1:36" x14ac:dyDescent="0.2">
      <c r="A48" s="10" t="s">
        <v>254</v>
      </c>
      <c r="B48" s="6" t="s">
        <v>64</v>
      </c>
      <c r="C48" s="4" t="s">
        <v>39</v>
      </c>
      <c r="D48" s="44"/>
      <c r="E48" s="66">
        <v>177</v>
      </c>
      <c r="F48" s="68">
        <v>296</v>
      </c>
      <c r="G48" s="31"/>
      <c r="H48" s="33"/>
      <c r="I48" s="14"/>
      <c r="J48" s="33"/>
      <c r="K48" s="14"/>
      <c r="L48" s="14"/>
      <c r="M48" s="31"/>
      <c r="N48" s="33"/>
      <c r="O48" s="33"/>
      <c r="P48" s="33"/>
      <c r="Q48" s="31"/>
      <c r="R48" s="14"/>
      <c r="S48" s="33"/>
      <c r="T48" s="33"/>
      <c r="U48" s="31"/>
      <c r="V48" s="20">
        <v>162</v>
      </c>
      <c r="W48" s="26">
        <v>220.5</v>
      </c>
      <c r="X48" s="33"/>
      <c r="Y48" s="5">
        <v>169</v>
      </c>
      <c r="Z48" s="33"/>
      <c r="AA48" s="33"/>
      <c r="AB48" s="32">
        <v>182</v>
      </c>
      <c r="AC48" s="31"/>
      <c r="AD48" s="31"/>
      <c r="AE48" s="7">
        <f t="shared" si="1"/>
        <v>1206.5</v>
      </c>
      <c r="AF48" s="72">
        <v>5</v>
      </c>
      <c r="AG48" s="72">
        <v>1</v>
      </c>
      <c r="AH48" s="72"/>
      <c r="AI48" s="38">
        <f t="shared" si="3"/>
        <v>6</v>
      </c>
      <c r="AJ48" s="28">
        <f t="shared" si="2"/>
        <v>6</v>
      </c>
    </row>
    <row r="49" spans="1:36" x14ac:dyDescent="0.2">
      <c r="A49" s="10" t="s">
        <v>255</v>
      </c>
      <c r="B49" s="6" t="s">
        <v>331</v>
      </c>
      <c r="C49" s="4" t="s">
        <v>305</v>
      </c>
      <c r="D49" s="39"/>
      <c r="E49" s="39"/>
      <c r="F49" s="45"/>
      <c r="G49" s="8"/>
      <c r="H49" s="8"/>
      <c r="I49" s="8"/>
      <c r="J49" s="8"/>
      <c r="K49" s="5"/>
      <c r="L49" s="5"/>
      <c r="M49" s="47"/>
      <c r="N49" s="8"/>
      <c r="O49" s="8"/>
      <c r="P49" s="8"/>
      <c r="Q49" s="47"/>
      <c r="R49" s="5"/>
      <c r="S49" s="8"/>
      <c r="T49" s="8"/>
      <c r="U49" s="32">
        <v>89.5</v>
      </c>
      <c r="V49" s="8"/>
      <c r="W49" s="8"/>
      <c r="X49" s="8"/>
      <c r="Y49" s="8"/>
      <c r="Z49" s="8"/>
      <c r="AA49" s="8"/>
      <c r="AB49" s="8"/>
      <c r="AC49" s="31"/>
      <c r="AD49" s="31"/>
      <c r="AE49" s="7">
        <f t="shared" si="1"/>
        <v>89.5</v>
      </c>
      <c r="AF49" s="72">
        <v>1</v>
      </c>
      <c r="AG49" s="72"/>
      <c r="AH49" s="72"/>
      <c r="AI49" s="38">
        <f t="shared" si="3"/>
        <v>1</v>
      </c>
      <c r="AJ49" s="28">
        <f t="shared" si="2"/>
        <v>1</v>
      </c>
    </row>
    <row r="50" spans="1:36" x14ac:dyDescent="0.2">
      <c r="A50" s="10" t="s">
        <v>256</v>
      </c>
      <c r="B50" s="6" t="s">
        <v>157</v>
      </c>
      <c r="C50" s="4" t="s">
        <v>103</v>
      </c>
      <c r="D50" s="44"/>
      <c r="E50" s="64"/>
      <c r="F50" s="68">
        <v>64</v>
      </c>
      <c r="G50" s="31"/>
      <c r="H50" s="33"/>
      <c r="I50" s="20">
        <v>188</v>
      </c>
      <c r="J50" s="33"/>
      <c r="K50" s="14"/>
      <c r="L50" s="20">
        <v>192</v>
      </c>
      <c r="M50" s="31"/>
      <c r="N50" s="33"/>
      <c r="O50" s="33"/>
      <c r="P50" s="33"/>
      <c r="Q50" s="31"/>
      <c r="R50" s="14"/>
      <c r="S50" s="33"/>
      <c r="T50" s="33"/>
      <c r="U50" s="31"/>
      <c r="V50" s="33"/>
      <c r="W50" s="26">
        <v>240</v>
      </c>
      <c r="X50" s="33"/>
      <c r="Y50" s="33"/>
      <c r="Z50" s="32">
        <v>180</v>
      </c>
      <c r="AA50" s="33"/>
      <c r="AB50" s="33"/>
      <c r="AC50" s="31"/>
      <c r="AD50" s="31"/>
      <c r="AE50" s="7">
        <f t="shared" si="1"/>
        <v>864</v>
      </c>
      <c r="AF50" s="72">
        <v>5</v>
      </c>
      <c r="AG50" s="72">
        <v>1</v>
      </c>
      <c r="AH50" s="72"/>
      <c r="AI50" s="38">
        <f t="shared" si="3"/>
        <v>6</v>
      </c>
      <c r="AJ50" s="28">
        <f t="shared" si="2"/>
        <v>5</v>
      </c>
    </row>
    <row r="51" spans="1:36" x14ac:dyDescent="0.2">
      <c r="A51" s="10" t="s">
        <v>257</v>
      </c>
      <c r="B51" s="6" t="s">
        <v>65</v>
      </c>
      <c r="C51" s="4" t="s">
        <v>59</v>
      </c>
      <c r="D51" s="44"/>
      <c r="E51" s="66">
        <v>155</v>
      </c>
      <c r="F51" s="68">
        <v>220</v>
      </c>
      <c r="G51" s="31"/>
      <c r="H51" s="33"/>
      <c r="I51" s="20">
        <v>154</v>
      </c>
      <c r="J51" s="33">
        <v>94</v>
      </c>
      <c r="K51" s="14"/>
      <c r="L51" s="20">
        <v>146</v>
      </c>
      <c r="M51" s="31"/>
      <c r="N51" s="47">
        <v>178</v>
      </c>
      <c r="O51" s="33"/>
      <c r="P51" s="20">
        <v>125</v>
      </c>
      <c r="Q51" s="47">
        <v>180</v>
      </c>
      <c r="R51" s="14"/>
      <c r="S51" s="33"/>
      <c r="T51" s="8">
        <v>56</v>
      </c>
      <c r="U51" s="31"/>
      <c r="V51" s="20">
        <v>150</v>
      </c>
      <c r="W51" s="26">
        <v>160</v>
      </c>
      <c r="X51" s="33"/>
      <c r="Y51" s="33"/>
      <c r="Z51" s="33"/>
      <c r="AA51" s="33"/>
      <c r="AB51" s="33"/>
      <c r="AC51" s="31"/>
      <c r="AD51" s="31"/>
      <c r="AE51" s="7">
        <f t="shared" si="1"/>
        <v>1618</v>
      </c>
      <c r="AF51" s="72">
        <v>7</v>
      </c>
      <c r="AG51" s="72"/>
      <c r="AH51" s="72"/>
      <c r="AI51" s="38">
        <f t="shared" si="3"/>
        <v>7</v>
      </c>
      <c r="AJ51" s="28">
        <f t="shared" si="2"/>
        <v>11</v>
      </c>
    </row>
    <row r="52" spans="1:36" x14ac:dyDescent="0.2">
      <c r="A52" s="10" t="s">
        <v>258</v>
      </c>
      <c r="B52" s="6" t="s">
        <v>333</v>
      </c>
      <c r="C52" s="4" t="s">
        <v>38</v>
      </c>
      <c r="D52" s="44"/>
      <c r="E52" s="44"/>
      <c r="F52" s="44"/>
      <c r="G52" s="8"/>
      <c r="H52" s="8"/>
      <c r="I52" s="8"/>
      <c r="J52" s="8"/>
      <c r="K52" s="5"/>
      <c r="L52" s="5"/>
      <c r="M52" s="47"/>
      <c r="N52" s="8"/>
      <c r="O52" s="8"/>
      <c r="P52" s="8"/>
      <c r="Q52" s="47"/>
      <c r="R52" s="5"/>
      <c r="S52" s="8"/>
      <c r="T52" s="8"/>
      <c r="U52" s="47"/>
      <c r="V52" s="8"/>
      <c r="W52" s="8"/>
      <c r="X52" s="8"/>
      <c r="Y52" s="8"/>
      <c r="Z52" s="32">
        <v>116</v>
      </c>
      <c r="AA52" s="8"/>
      <c r="AB52" s="8"/>
      <c r="AC52" s="31"/>
      <c r="AD52" s="31"/>
      <c r="AE52" s="7">
        <f t="shared" si="1"/>
        <v>116</v>
      </c>
      <c r="AF52" s="72">
        <v>1</v>
      </c>
      <c r="AG52" s="72"/>
      <c r="AH52" s="72"/>
      <c r="AI52" s="38">
        <f t="shared" si="3"/>
        <v>1</v>
      </c>
      <c r="AJ52" s="28">
        <f t="shared" si="2"/>
        <v>1</v>
      </c>
    </row>
    <row r="53" spans="1:36" x14ac:dyDescent="0.2">
      <c r="A53" s="10" t="s">
        <v>259</v>
      </c>
      <c r="B53" s="6" t="s">
        <v>63</v>
      </c>
      <c r="C53" s="4" t="s">
        <v>57</v>
      </c>
      <c r="D53" s="44"/>
      <c r="E53" s="66">
        <v>219</v>
      </c>
      <c r="F53" s="68">
        <v>259</v>
      </c>
      <c r="G53" s="31"/>
      <c r="H53" s="33"/>
      <c r="I53" s="20">
        <v>230</v>
      </c>
      <c r="J53" s="33"/>
      <c r="K53" s="14"/>
      <c r="L53" s="20">
        <v>170</v>
      </c>
      <c r="M53" s="31"/>
      <c r="N53" s="33"/>
      <c r="O53" s="33"/>
      <c r="P53" s="33"/>
      <c r="Q53" s="31"/>
      <c r="R53" s="14"/>
      <c r="S53" s="33"/>
      <c r="T53" s="33"/>
      <c r="U53" s="31"/>
      <c r="V53" s="33"/>
      <c r="W53" s="33"/>
      <c r="X53" s="33"/>
      <c r="Y53" s="33"/>
      <c r="Z53" s="33"/>
      <c r="AA53" s="33"/>
      <c r="AB53" s="33"/>
      <c r="AC53" s="31"/>
      <c r="AD53" s="32">
        <v>118</v>
      </c>
      <c r="AE53" s="7">
        <f t="shared" si="1"/>
        <v>996</v>
      </c>
      <c r="AF53" s="72">
        <v>5</v>
      </c>
      <c r="AG53" s="72"/>
      <c r="AH53" s="72"/>
      <c r="AI53" s="38">
        <f t="shared" si="3"/>
        <v>5</v>
      </c>
      <c r="AJ53" s="28">
        <f t="shared" si="2"/>
        <v>5</v>
      </c>
    </row>
    <row r="54" spans="1:36" x14ac:dyDescent="0.2">
      <c r="A54" s="10" t="s">
        <v>260</v>
      </c>
      <c r="B54" s="6" t="s">
        <v>41</v>
      </c>
      <c r="C54" s="4" t="s">
        <v>32</v>
      </c>
      <c r="D54" s="44"/>
      <c r="E54" s="44"/>
      <c r="F54" s="44"/>
      <c r="G54" s="8"/>
      <c r="H54" s="8"/>
      <c r="I54" s="8"/>
      <c r="J54" s="8"/>
      <c r="K54" s="5"/>
      <c r="L54" s="5"/>
      <c r="M54" s="47"/>
      <c r="N54" s="8"/>
      <c r="O54" s="8"/>
      <c r="P54" s="8"/>
      <c r="Q54" s="47"/>
      <c r="R54" s="5"/>
      <c r="S54" s="8"/>
      <c r="T54" s="8"/>
      <c r="U54" s="47"/>
      <c r="V54" s="8"/>
      <c r="W54" s="8"/>
      <c r="X54" s="8"/>
      <c r="Y54" s="8"/>
      <c r="Z54" s="8"/>
      <c r="AA54" s="32">
        <v>80</v>
      </c>
      <c r="AB54" s="8"/>
      <c r="AC54" s="47"/>
      <c r="AD54" s="47"/>
      <c r="AE54" s="7">
        <f t="shared" si="1"/>
        <v>80</v>
      </c>
      <c r="AF54" s="72">
        <v>1</v>
      </c>
      <c r="AG54" s="72"/>
      <c r="AH54" s="72"/>
      <c r="AI54" s="38">
        <f t="shared" si="3"/>
        <v>1</v>
      </c>
      <c r="AJ54" s="28">
        <f t="shared" si="2"/>
        <v>1</v>
      </c>
    </row>
    <row r="55" spans="1:36" x14ac:dyDescent="0.2">
      <c r="A55" s="10" t="s">
        <v>261</v>
      </c>
      <c r="B55" s="6" t="s">
        <v>62</v>
      </c>
      <c r="C55" s="4" t="s">
        <v>59</v>
      </c>
      <c r="D55" s="44"/>
      <c r="E55" s="66">
        <v>261</v>
      </c>
      <c r="F55" s="68">
        <v>440</v>
      </c>
      <c r="G55" s="31"/>
      <c r="H55" s="33"/>
      <c r="I55" s="14"/>
      <c r="J55" s="33"/>
      <c r="K55" s="14"/>
      <c r="L55" s="20">
        <v>276</v>
      </c>
      <c r="M55" s="31"/>
      <c r="N55" s="33"/>
      <c r="O55" s="33"/>
      <c r="P55" s="20">
        <v>213</v>
      </c>
      <c r="Q55" s="31"/>
      <c r="R55" s="14"/>
      <c r="S55" s="33"/>
      <c r="T55" s="8">
        <v>100</v>
      </c>
      <c r="U55" s="31"/>
      <c r="V55" s="20">
        <v>268</v>
      </c>
      <c r="W55" s="26">
        <v>421</v>
      </c>
      <c r="X55" s="33"/>
      <c r="Y55" s="33"/>
      <c r="Z55" s="33"/>
      <c r="AA55" s="32">
        <v>148</v>
      </c>
      <c r="AB55" s="33"/>
      <c r="AC55" s="31"/>
      <c r="AD55" s="31">
        <v>182</v>
      </c>
      <c r="AE55" s="7">
        <f t="shared" si="1"/>
        <v>2309</v>
      </c>
      <c r="AF55" s="72">
        <v>7</v>
      </c>
      <c r="AG55" s="72"/>
      <c r="AH55" s="72"/>
      <c r="AI55" s="38">
        <f t="shared" si="3"/>
        <v>7</v>
      </c>
      <c r="AJ55" s="28">
        <f t="shared" si="2"/>
        <v>9</v>
      </c>
    </row>
    <row r="56" spans="1:36" x14ac:dyDescent="0.2">
      <c r="A56" s="10" t="s">
        <v>262</v>
      </c>
      <c r="B56" s="6" t="s">
        <v>128</v>
      </c>
      <c r="C56" s="4" t="s">
        <v>126</v>
      </c>
      <c r="D56" s="39"/>
      <c r="E56" s="39"/>
      <c r="F56" s="45"/>
      <c r="G56" s="8"/>
      <c r="H56" s="8"/>
      <c r="I56" s="8"/>
      <c r="J56" s="8"/>
      <c r="K56" s="5"/>
      <c r="L56" s="20">
        <v>47</v>
      </c>
      <c r="M56" s="47"/>
      <c r="N56" s="8"/>
      <c r="O56" s="8"/>
      <c r="P56" s="8"/>
      <c r="Q56" s="47"/>
      <c r="R56" s="5"/>
      <c r="S56" s="8"/>
      <c r="T56" s="8"/>
      <c r="U56" s="47"/>
      <c r="V56" s="8"/>
      <c r="W56" s="8"/>
      <c r="X56" s="8"/>
      <c r="Y56" s="8"/>
      <c r="Z56" s="8"/>
      <c r="AA56" s="8"/>
      <c r="AB56" s="8"/>
      <c r="AC56" s="47"/>
      <c r="AD56" s="47"/>
      <c r="AE56" s="7">
        <f t="shared" si="1"/>
        <v>47</v>
      </c>
      <c r="AF56" s="72">
        <v>1</v>
      </c>
      <c r="AG56" s="72"/>
      <c r="AH56" s="72"/>
      <c r="AI56" s="38">
        <f t="shared" si="3"/>
        <v>1</v>
      </c>
      <c r="AJ56" s="28">
        <f t="shared" si="2"/>
        <v>1</v>
      </c>
    </row>
    <row r="57" spans="1:36" x14ac:dyDescent="0.2">
      <c r="A57" s="10" t="s">
        <v>263</v>
      </c>
      <c r="B57" s="6" t="s">
        <v>358</v>
      </c>
      <c r="C57" s="4" t="s">
        <v>35</v>
      </c>
      <c r="D57" s="39"/>
      <c r="E57" s="39"/>
      <c r="F57" s="45"/>
      <c r="G57" s="8"/>
      <c r="H57" s="8"/>
      <c r="I57" s="8"/>
      <c r="J57" s="8"/>
      <c r="K57" s="5"/>
      <c r="L57" s="5"/>
      <c r="M57" s="47"/>
      <c r="N57" s="8"/>
      <c r="O57" s="8"/>
      <c r="P57" s="8"/>
      <c r="Q57" s="5"/>
      <c r="R57" s="5"/>
      <c r="S57" s="8"/>
      <c r="T57" s="8"/>
      <c r="U57" s="47"/>
      <c r="V57" s="8"/>
      <c r="W57" s="8"/>
      <c r="X57" s="8"/>
      <c r="Y57" s="8"/>
      <c r="Z57" s="8"/>
      <c r="AA57" s="8"/>
      <c r="AB57" s="8"/>
      <c r="AC57" s="32">
        <v>55</v>
      </c>
      <c r="AD57" s="31"/>
      <c r="AE57" s="7">
        <f t="shared" si="1"/>
        <v>55</v>
      </c>
      <c r="AF57" s="72">
        <v>1</v>
      </c>
      <c r="AG57" s="72"/>
      <c r="AH57" s="72"/>
      <c r="AI57" s="38">
        <f t="shared" si="3"/>
        <v>1</v>
      </c>
      <c r="AJ57" s="28">
        <f t="shared" si="2"/>
        <v>1</v>
      </c>
    </row>
    <row r="58" spans="1:36" x14ac:dyDescent="0.2">
      <c r="A58" s="10" t="s">
        <v>264</v>
      </c>
      <c r="B58" s="6" t="s">
        <v>54</v>
      </c>
      <c r="C58" s="4" t="s">
        <v>34</v>
      </c>
      <c r="D58" s="44">
        <v>74</v>
      </c>
      <c r="E58" s="64"/>
      <c r="F58" s="64"/>
      <c r="G58" s="31"/>
      <c r="H58" s="33">
        <v>70</v>
      </c>
      <c r="I58" s="20">
        <v>51</v>
      </c>
      <c r="J58" s="33"/>
      <c r="K58" s="5">
        <v>132</v>
      </c>
      <c r="L58" s="14"/>
      <c r="M58" s="31"/>
      <c r="N58" s="33"/>
      <c r="O58" s="8">
        <v>70</v>
      </c>
      <c r="P58" s="33"/>
      <c r="Q58" s="31"/>
      <c r="R58" s="14"/>
      <c r="S58" s="33"/>
      <c r="T58" s="33"/>
      <c r="U58" s="31"/>
      <c r="V58" s="33"/>
      <c r="W58" s="33"/>
      <c r="X58" s="33"/>
      <c r="Y58" s="33"/>
      <c r="Z58" s="33"/>
      <c r="AA58" s="33"/>
      <c r="AB58" s="33"/>
      <c r="AC58" s="31"/>
      <c r="AD58" s="32">
        <v>82</v>
      </c>
      <c r="AE58" s="7">
        <f t="shared" si="1"/>
        <v>479</v>
      </c>
      <c r="AF58" s="72">
        <v>2</v>
      </c>
      <c r="AG58" s="72"/>
      <c r="AH58" s="72"/>
      <c r="AI58" s="38">
        <f t="shared" si="3"/>
        <v>2</v>
      </c>
      <c r="AJ58" s="28">
        <f t="shared" si="2"/>
        <v>6</v>
      </c>
    </row>
    <row r="59" spans="1:36" x14ac:dyDescent="0.2">
      <c r="A59" s="10" t="s">
        <v>265</v>
      </c>
      <c r="B59" s="6" t="s">
        <v>158</v>
      </c>
      <c r="C59" s="4" t="s">
        <v>32</v>
      </c>
      <c r="D59" s="44"/>
      <c r="E59" s="44"/>
      <c r="F59" s="68">
        <v>62</v>
      </c>
      <c r="G59" s="8"/>
      <c r="H59" s="8"/>
      <c r="I59" s="20">
        <v>142</v>
      </c>
      <c r="J59" s="8"/>
      <c r="K59" s="5"/>
      <c r="L59" s="20">
        <v>49</v>
      </c>
      <c r="M59" s="47"/>
      <c r="N59" s="8"/>
      <c r="O59" s="8"/>
      <c r="P59" s="8"/>
      <c r="Q59" s="47"/>
      <c r="R59" s="5"/>
      <c r="S59" s="8"/>
      <c r="T59" s="8"/>
      <c r="U59" s="47"/>
      <c r="V59" s="8"/>
      <c r="W59" s="8"/>
      <c r="X59" s="8"/>
      <c r="Y59" s="8"/>
      <c r="Z59" s="8"/>
      <c r="AA59" s="32">
        <v>89.5</v>
      </c>
      <c r="AB59" s="8"/>
      <c r="AC59" s="31"/>
      <c r="AD59" s="31"/>
      <c r="AE59" s="7">
        <f t="shared" si="1"/>
        <v>342.5</v>
      </c>
      <c r="AF59" s="72">
        <v>4</v>
      </c>
      <c r="AG59" s="72"/>
      <c r="AH59" s="72"/>
      <c r="AI59" s="38">
        <f t="shared" si="3"/>
        <v>4</v>
      </c>
      <c r="AJ59" s="28">
        <f t="shared" si="2"/>
        <v>4</v>
      </c>
    </row>
    <row r="60" spans="1:36" x14ac:dyDescent="0.2">
      <c r="A60" s="10" t="s">
        <v>266</v>
      </c>
      <c r="B60" s="6" t="s">
        <v>363</v>
      </c>
      <c r="C60" s="6" t="s">
        <v>364</v>
      </c>
      <c r="D60" s="6"/>
      <c r="E60" s="6"/>
      <c r="F60" s="78"/>
      <c r="G60" s="52"/>
      <c r="H60" s="6"/>
      <c r="I60" s="52"/>
      <c r="J60" s="6"/>
      <c r="K60" s="79"/>
      <c r="L60" s="79"/>
      <c r="M60" s="52"/>
      <c r="N60" s="6"/>
      <c r="O60" s="6"/>
      <c r="P60" s="6"/>
      <c r="Q60" s="52"/>
      <c r="R60" s="79"/>
      <c r="S60" s="6"/>
      <c r="T60" s="6"/>
      <c r="U60" s="52"/>
      <c r="V60" s="6"/>
      <c r="W60" s="6"/>
      <c r="X60" s="6"/>
      <c r="Y60" s="6"/>
      <c r="Z60" s="6"/>
      <c r="AA60" s="6"/>
      <c r="AB60" s="6"/>
      <c r="AC60" s="52"/>
      <c r="AD60" s="52"/>
      <c r="AE60" s="6"/>
      <c r="AF60" s="6"/>
      <c r="AG60" s="6"/>
      <c r="AH60" s="80" t="s">
        <v>362</v>
      </c>
      <c r="AI60" s="23"/>
      <c r="AJ60" s="23"/>
    </row>
    <row r="61" spans="1:36" x14ac:dyDescent="0.2">
      <c r="A61" s="81" t="s">
        <v>267</v>
      </c>
      <c r="B61" s="6" t="s">
        <v>41</v>
      </c>
      <c r="C61" s="6" t="s">
        <v>32</v>
      </c>
      <c r="D61" s="6"/>
      <c r="E61" s="6"/>
      <c r="F61" s="78"/>
      <c r="G61" s="52"/>
      <c r="H61" s="6"/>
      <c r="I61" s="52"/>
      <c r="J61" s="6"/>
      <c r="K61" s="79"/>
      <c r="L61" s="79"/>
      <c r="M61" s="52"/>
      <c r="N61" s="6"/>
      <c r="O61" s="6"/>
      <c r="P61" s="6"/>
      <c r="Q61" s="52"/>
      <c r="R61" s="79"/>
      <c r="S61" s="6"/>
      <c r="T61" s="6"/>
      <c r="U61" s="52"/>
      <c r="V61" s="6"/>
      <c r="W61" s="6"/>
      <c r="X61" s="6"/>
      <c r="Y61" s="6"/>
      <c r="Z61" s="6"/>
      <c r="AA61" s="6"/>
      <c r="AB61" s="6"/>
      <c r="AC61" s="52"/>
      <c r="AD61" s="52"/>
      <c r="AE61" s="6"/>
      <c r="AF61" s="6"/>
      <c r="AG61" s="6"/>
      <c r="AH61" s="80" t="s">
        <v>362</v>
      </c>
      <c r="AI61" s="23"/>
      <c r="AJ61" s="23"/>
    </row>
    <row r="62" spans="1:36" x14ac:dyDescent="0.2">
      <c r="A62" s="46"/>
    </row>
  </sheetData>
  <sortState xmlns:xlrd2="http://schemas.microsoft.com/office/spreadsheetml/2017/richdata2" ref="B4:AJ59">
    <sortCondition ref="B4:B59"/>
  </sortState>
  <mergeCells count="9">
    <mergeCell ref="AJ2:AJ3"/>
    <mergeCell ref="AF2:AF3"/>
    <mergeCell ref="AG2:AG3"/>
    <mergeCell ref="AH2:AH3"/>
    <mergeCell ref="A2:A3"/>
    <mergeCell ref="B2:B3"/>
    <mergeCell ref="C2:C3"/>
    <mergeCell ref="AE2:AE3"/>
    <mergeCell ref="AI2:AI3"/>
  </mergeCells>
  <phoneticPr fontId="8" type="noConversion"/>
  <conditionalFormatting sqref="AI4:AI59">
    <cfRule type="cellIs" dxfId="3" priority="1" operator="lessThan">
      <formula>4</formula>
    </cfRule>
    <cfRule type="cellIs" dxfId="2" priority="2" operator="greaterThan">
      <formula>3</formula>
    </cfRule>
  </conditionalFormatting>
  <pageMargins left="0.7" right="0.7" top="0.75" bottom="0.75" header="0.3" footer="0.3"/>
  <pageSetup paperSize="9" scale="42" orientation="landscape" horizontalDpi="0" verticalDpi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AA8C8-F4B3-EB40-BC73-A27DB50E2AF8}">
  <sheetPr>
    <tabColor theme="9"/>
    <pageSetUpPr fitToPage="1"/>
  </sheetPr>
  <dimension ref="A1:AI70"/>
  <sheetViews>
    <sheetView topLeftCell="A4" zoomScale="72" workbookViewId="0">
      <selection activeCell="A64" sqref="A64:XFD64"/>
    </sheetView>
  </sheetViews>
  <sheetFormatPr baseColWidth="10" defaultRowHeight="16" x14ac:dyDescent="0.2"/>
  <cols>
    <col min="1" max="1" width="4.5" customWidth="1"/>
    <col min="2" max="2" width="20.83203125" bestFit="1" customWidth="1"/>
    <col min="3" max="3" width="42.83203125" bestFit="1" customWidth="1"/>
    <col min="4" max="4" width="7.5" style="16" customWidth="1"/>
    <col min="5" max="5" width="7.5" customWidth="1"/>
    <col min="6" max="6" width="7.5" style="24" customWidth="1"/>
    <col min="7" max="7" width="6.6640625" style="29" customWidth="1"/>
    <col min="8" max="8" width="6.6640625" style="1" customWidth="1"/>
    <col min="9" max="17" width="6.6640625" style="29" customWidth="1"/>
    <col min="18" max="19" width="6.6640625" style="1" customWidth="1"/>
    <col min="20" max="21" width="6.6640625" style="29" customWidth="1"/>
    <col min="22" max="22" width="6.6640625" style="27" customWidth="1"/>
    <col min="23" max="23" width="6.6640625" style="1" customWidth="1"/>
    <col min="24" max="29" width="6.6640625" style="29" customWidth="1"/>
    <col min="30" max="30" width="10.5" customWidth="1"/>
    <col min="31" max="33" width="7.33203125" customWidth="1"/>
    <col min="34" max="35" width="6.83203125" customWidth="1"/>
  </cols>
  <sheetData>
    <row r="1" spans="1:35" x14ac:dyDescent="0.2">
      <c r="A1" s="15" t="s">
        <v>45</v>
      </c>
    </row>
    <row r="2" spans="1:35" x14ac:dyDescent="0.2">
      <c r="A2" s="86" t="s">
        <v>0</v>
      </c>
      <c r="B2" s="86" t="s">
        <v>51</v>
      </c>
      <c r="C2" s="86" t="s">
        <v>1</v>
      </c>
      <c r="D2" s="34" t="s">
        <v>184</v>
      </c>
      <c r="E2" s="35" t="s">
        <v>182</v>
      </c>
      <c r="F2" s="36" t="s">
        <v>181</v>
      </c>
      <c r="G2" s="37" t="s">
        <v>183</v>
      </c>
      <c r="H2" s="34" t="s">
        <v>183</v>
      </c>
      <c r="I2" s="35" t="s">
        <v>180</v>
      </c>
      <c r="J2" s="35" t="s">
        <v>214</v>
      </c>
      <c r="K2" s="35" t="s">
        <v>216</v>
      </c>
      <c r="L2" s="37" t="s">
        <v>279</v>
      </c>
      <c r="M2" s="37" t="s">
        <v>217</v>
      </c>
      <c r="N2" s="34" t="s">
        <v>217</v>
      </c>
      <c r="O2" s="35" t="s">
        <v>219</v>
      </c>
      <c r="P2" s="37" t="s">
        <v>222</v>
      </c>
      <c r="Q2" s="35" t="s">
        <v>223</v>
      </c>
      <c r="R2" s="34" t="s">
        <v>223</v>
      </c>
      <c r="S2" s="34" t="s">
        <v>303</v>
      </c>
      <c r="T2" s="37" t="s">
        <v>227</v>
      </c>
      <c r="U2" s="35" t="s">
        <v>230</v>
      </c>
      <c r="V2" s="55" t="s">
        <v>286</v>
      </c>
      <c r="W2" s="56" t="s">
        <v>233</v>
      </c>
      <c r="X2" s="57" t="s">
        <v>234</v>
      </c>
      <c r="Y2" s="58" t="s">
        <v>237</v>
      </c>
      <c r="Z2" s="58" t="s">
        <v>237</v>
      </c>
      <c r="AA2" s="58" t="s">
        <v>238</v>
      </c>
      <c r="AB2" s="37" t="s">
        <v>340</v>
      </c>
      <c r="AC2" s="37" t="s">
        <v>351</v>
      </c>
      <c r="AD2" s="87" t="s">
        <v>26</v>
      </c>
      <c r="AE2" s="85" t="s">
        <v>349</v>
      </c>
      <c r="AF2" s="85" t="s">
        <v>348</v>
      </c>
      <c r="AG2" s="83" t="s">
        <v>352</v>
      </c>
      <c r="AH2" s="88" t="s">
        <v>123</v>
      </c>
      <c r="AI2" s="84" t="s">
        <v>153</v>
      </c>
    </row>
    <row r="3" spans="1:35" ht="151" customHeight="1" x14ac:dyDescent="0.2">
      <c r="A3" s="86"/>
      <c r="B3" s="86"/>
      <c r="C3" s="86"/>
      <c r="D3" s="17" t="s">
        <v>44</v>
      </c>
      <c r="E3" s="18" t="s">
        <v>25</v>
      </c>
      <c r="F3" s="21" t="s">
        <v>124</v>
      </c>
      <c r="G3" s="30" t="s">
        <v>166</v>
      </c>
      <c r="H3" s="17" t="s">
        <v>179</v>
      </c>
      <c r="I3" s="18" t="s">
        <v>178</v>
      </c>
      <c r="J3" s="18" t="s">
        <v>213</v>
      </c>
      <c r="K3" s="18" t="s">
        <v>215</v>
      </c>
      <c r="L3" s="30" t="s">
        <v>278</v>
      </c>
      <c r="M3" s="30" t="s">
        <v>218</v>
      </c>
      <c r="N3" s="17" t="s">
        <v>242</v>
      </c>
      <c r="O3" s="18" t="s">
        <v>220</v>
      </c>
      <c r="P3" s="30" t="s">
        <v>221</v>
      </c>
      <c r="Q3" s="18" t="s">
        <v>225</v>
      </c>
      <c r="R3" s="17" t="s">
        <v>226</v>
      </c>
      <c r="S3" s="17" t="s">
        <v>302</v>
      </c>
      <c r="T3" s="30" t="s">
        <v>228</v>
      </c>
      <c r="U3" s="18" t="s">
        <v>229</v>
      </c>
      <c r="V3" s="21" t="s">
        <v>231</v>
      </c>
      <c r="W3" s="17" t="s">
        <v>232</v>
      </c>
      <c r="X3" s="18" t="s">
        <v>235</v>
      </c>
      <c r="Y3" s="30" t="s">
        <v>239</v>
      </c>
      <c r="Z3" s="30" t="s">
        <v>240</v>
      </c>
      <c r="AA3" s="30" t="s">
        <v>241</v>
      </c>
      <c r="AB3" s="30" t="s">
        <v>341</v>
      </c>
      <c r="AC3" s="30" t="s">
        <v>350</v>
      </c>
      <c r="AD3" s="87"/>
      <c r="AE3" s="85"/>
      <c r="AF3" s="85"/>
      <c r="AG3" s="83"/>
      <c r="AH3" s="88"/>
      <c r="AI3" s="84"/>
    </row>
    <row r="4" spans="1:35" x14ac:dyDescent="0.2">
      <c r="A4" s="10" t="s">
        <v>8</v>
      </c>
      <c r="B4" s="6" t="s">
        <v>330</v>
      </c>
      <c r="C4" s="4" t="s">
        <v>127</v>
      </c>
      <c r="D4" s="4"/>
      <c r="E4" s="22"/>
      <c r="F4" s="22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32">
        <v>98.5</v>
      </c>
      <c r="U4" s="8"/>
      <c r="V4" s="22"/>
      <c r="W4" s="9"/>
      <c r="X4" s="8"/>
      <c r="Y4" s="47"/>
      <c r="Z4" s="47"/>
      <c r="AA4" s="47"/>
      <c r="AB4" s="47"/>
      <c r="AC4" s="47"/>
      <c r="AD4" s="7">
        <f>SUM(D4:AC4)</f>
        <v>98.5</v>
      </c>
      <c r="AE4" s="72">
        <v>1</v>
      </c>
      <c r="AF4" s="72"/>
      <c r="AG4" s="72"/>
      <c r="AH4" s="19">
        <f t="shared" ref="AH4:AH35" si="0">SUM(AE4:AF4)</f>
        <v>1</v>
      </c>
      <c r="AI4" s="28">
        <f>COUNTA(D4:AC4)</f>
        <v>1</v>
      </c>
    </row>
    <row r="5" spans="1:35" x14ac:dyDescent="0.2">
      <c r="A5" s="10" t="s">
        <v>9</v>
      </c>
      <c r="B5" s="6" t="s">
        <v>359</v>
      </c>
      <c r="C5" s="4" t="s">
        <v>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  <c r="S5" s="9"/>
      <c r="T5" s="47"/>
      <c r="U5" s="8"/>
      <c r="V5" s="22"/>
      <c r="W5" s="9"/>
      <c r="X5" s="5"/>
      <c r="Y5" s="47"/>
      <c r="Z5" s="47"/>
      <c r="AA5" s="47"/>
      <c r="AB5" s="32">
        <v>189</v>
      </c>
      <c r="AC5" s="47"/>
      <c r="AD5" s="7">
        <f t="shared" ref="AD5:AD67" si="1">SUM(D5:AC5)</f>
        <v>189</v>
      </c>
      <c r="AE5" s="72">
        <v>1</v>
      </c>
      <c r="AF5" s="72"/>
      <c r="AG5" s="72"/>
      <c r="AH5" s="19">
        <f t="shared" si="0"/>
        <v>1</v>
      </c>
      <c r="AI5" s="28">
        <f t="shared" ref="AI5:AI67" si="2">COUNTA(D5:AC5)</f>
        <v>1</v>
      </c>
    </row>
    <row r="6" spans="1:35" x14ac:dyDescent="0.2">
      <c r="A6" s="10" t="s">
        <v>10</v>
      </c>
      <c r="B6" s="6" t="s">
        <v>322</v>
      </c>
      <c r="C6" s="4" t="s">
        <v>277</v>
      </c>
      <c r="D6" s="4"/>
      <c r="E6" s="22"/>
      <c r="F6" s="22"/>
      <c r="G6" s="8"/>
      <c r="H6" s="8"/>
      <c r="I6" s="8"/>
      <c r="J6" s="8"/>
      <c r="K6" s="8"/>
      <c r="L6" s="32">
        <v>110</v>
      </c>
      <c r="M6" s="8"/>
      <c r="N6" s="8"/>
      <c r="O6" s="8"/>
      <c r="P6" s="8"/>
      <c r="Q6" s="8"/>
      <c r="R6" s="9"/>
      <c r="S6" s="9"/>
      <c r="T6" s="47"/>
      <c r="U6" s="8"/>
      <c r="V6" s="22"/>
      <c r="W6" s="9"/>
      <c r="X6" s="8"/>
      <c r="Y6" s="47"/>
      <c r="Z6" s="47"/>
      <c r="AA6" s="47"/>
      <c r="AB6" s="47"/>
      <c r="AC6" s="47"/>
      <c r="AD6" s="7">
        <f t="shared" si="1"/>
        <v>110</v>
      </c>
      <c r="AE6" s="72">
        <v>1</v>
      </c>
      <c r="AF6" s="72"/>
      <c r="AG6" s="72"/>
      <c r="AH6" s="19">
        <f t="shared" si="0"/>
        <v>1</v>
      </c>
      <c r="AI6" s="28">
        <f t="shared" si="2"/>
        <v>1</v>
      </c>
    </row>
    <row r="7" spans="1:35" x14ac:dyDescent="0.2">
      <c r="A7" s="10" t="s">
        <v>11</v>
      </c>
      <c r="B7" s="6" t="s">
        <v>339</v>
      </c>
      <c r="C7" s="4" t="s">
        <v>196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  <c r="S7" s="9"/>
      <c r="T7" s="47"/>
      <c r="U7" s="8"/>
      <c r="V7" s="22"/>
      <c r="W7" s="9"/>
      <c r="X7" s="5"/>
      <c r="Y7" s="47"/>
      <c r="Z7" s="47"/>
      <c r="AA7" s="47"/>
      <c r="AB7" s="32">
        <v>157</v>
      </c>
      <c r="AC7" s="47"/>
      <c r="AD7" s="7">
        <f t="shared" si="1"/>
        <v>157</v>
      </c>
      <c r="AE7" s="72">
        <v>1</v>
      </c>
      <c r="AF7" s="72"/>
      <c r="AG7" s="75" t="s">
        <v>362</v>
      </c>
      <c r="AH7" s="19">
        <f t="shared" si="0"/>
        <v>1</v>
      </c>
      <c r="AI7" s="28">
        <f t="shared" si="2"/>
        <v>1</v>
      </c>
    </row>
    <row r="8" spans="1:35" ht="16" customHeight="1" x14ac:dyDescent="0.2">
      <c r="A8" s="10" t="s">
        <v>12</v>
      </c>
      <c r="B8" s="6" t="s">
        <v>319</v>
      </c>
      <c r="C8" s="4" t="s">
        <v>32</v>
      </c>
      <c r="D8" s="4"/>
      <c r="E8" s="22"/>
      <c r="F8" s="22"/>
      <c r="G8" s="8"/>
      <c r="H8" s="8"/>
      <c r="I8" s="8"/>
      <c r="J8" s="8"/>
      <c r="K8" s="20">
        <v>146</v>
      </c>
      <c r="L8" s="8"/>
      <c r="M8" s="8"/>
      <c r="N8" s="8"/>
      <c r="O8" s="8"/>
      <c r="P8" s="8"/>
      <c r="Q8" s="8"/>
      <c r="R8" s="9"/>
      <c r="S8" s="9"/>
      <c r="T8" s="47"/>
      <c r="U8" s="8"/>
      <c r="V8" s="26">
        <v>58</v>
      </c>
      <c r="W8" s="9"/>
      <c r="X8" s="8"/>
      <c r="Y8" s="47"/>
      <c r="Z8" s="47"/>
      <c r="AA8" s="47"/>
      <c r="AB8" s="47"/>
      <c r="AC8" s="47"/>
      <c r="AD8" s="7">
        <f t="shared" si="1"/>
        <v>204</v>
      </c>
      <c r="AE8" s="72">
        <v>2</v>
      </c>
      <c r="AF8" s="72"/>
      <c r="AG8" s="72"/>
      <c r="AH8" s="19">
        <f t="shared" si="0"/>
        <v>2</v>
      </c>
      <c r="AI8" s="28">
        <f t="shared" si="2"/>
        <v>2</v>
      </c>
    </row>
    <row r="9" spans="1:35" x14ac:dyDescent="0.2">
      <c r="A9" s="10" t="s">
        <v>13</v>
      </c>
      <c r="B9" s="6" t="s">
        <v>212</v>
      </c>
      <c r="C9" s="4" t="s">
        <v>35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  <c r="S9" s="9"/>
      <c r="T9" s="47"/>
      <c r="U9" s="8"/>
      <c r="V9" s="22"/>
      <c r="W9" s="9"/>
      <c r="X9" s="5"/>
      <c r="Y9" s="47"/>
      <c r="Z9" s="47"/>
      <c r="AA9" s="47"/>
      <c r="AB9" s="32">
        <v>125</v>
      </c>
      <c r="AC9" s="47"/>
      <c r="AD9" s="7">
        <f t="shared" si="1"/>
        <v>125</v>
      </c>
      <c r="AE9" s="72">
        <v>1</v>
      </c>
      <c r="AF9" s="72"/>
      <c r="AG9" s="72"/>
      <c r="AH9" s="19">
        <f t="shared" si="0"/>
        <v>1</v>
      </c>
      <c r="AI9" s="28">
        <f t="shared" si="2"/>
        <v>1</v>
      </c>
    </row>
    <row r="10" spans="1:35" x14ac:dyDescent="0.2">
      <c r="A10" s="10" t="s">
        <v>14</v>
      </c>
      <c r="B10" s="6" t="s">
        <v>55</v>
      </c>
      <c r="C10" s="4" t="s">
        <v>40</v>
      </c>
      <c r="D10" s="9"/>
      <c r="E10" s="20">
        <v>45</v>
      </c>
      <c r="F10" s="8"/>
      <c r="G10" s="31"/>
      <c r="H10" s="33"/>
      <c r="I10" s="20">
        <v>49</v>
      </c>
      <c r="J10" s="5">
        <v>112</v>
      </c>
      <c r="K10" s="8"/>
      <c r="L10" s="8"/>
      <c r="M10" s="8"/>
      <c r="N10" s="8"/>
      <c r="O10" s="8"/>
      <c r="P10" s="8"/>
      <c r="Q10" s="8"/>
      <c r="R10" s="9"/>
      <c r="S10" s="9"/>
      <c r="T10" s="47"/>
      <c r="U10" s="20">
        <v>45</v>
      </c>
      <c r="V10" s="26"/>
      <c r="W10" s="9"/>
      <c r="X10" s="8"/>
      <c r="Y10" s="47"/>
      <c r="Z10" s="47"/>
      <c r="AA10" s="47"/>
      <c r="AB10" s="47"/>
      <c r="AC10" s="32">
        <v>72</v>
      </c>
      <c r="AD10" s="7">
        <f t="shared" si="1"/>
        <v>323</v>
      </c>
      <c r="AE10" s="72">
        <v>5</v>
      </c>
      <c r="AF10" s="72"/>
      <c r="AG10" s="72"/>
      <c r="AH10" s="19">
        <f t="shared" si="0"/>
        <v>5</v>
      </c>
      <c r="AI10" s="28">
        <f t="shared" si="2"/>
        <v>5</v>
      </c>
    </row>
    <row r="11" spans="1:35" x14ac:dyDescent="0.2">
      <c r="A11" s="10" t="s">
        <v>15</v>
      </c>
      <c r="B11" s="6" t="s">
        <v>156</v>
      </c>
      <c r="C11" s="4" t="s">
        <v>2</v>
      </c>
      <c r="D11" s="8"/>
      <c r="E11" s="8"/>
      <c r="F11" s="26">
        <v>103</v>
      </c>
      <c r="G11" s="31"/>
      <c r="H11" s="33"/>
      <c r="I11" s="20">
        <v>150</v>
      </c>
      <c r="J11" s="8"/>
      <c r="K11" s="20">
        <v>86</v>
      </c>
      <c r="L11" s="8"/>
      <c r="M11" s="8"/>
      <c r="N11" s="8"/>
      <c r="O11" s="8"/>
      <c r="P11" s="8"/>
      <c r="Q11" s="8"/>
      <c r="R11" s="9"/>
      <c r="S11" s="9">
        <v>28</v>
      </c>
      <c r="T11" s="47"/>
      <c r="U11" s="8"/>
      <c r="V11" s="26">
        <v>138</v>
      </c>
      <c r="W11" s="9"/>
      <c r="X11" s="5">
        <v>122</v>
      </c>
      <c r="Y11" s="47"/>
      <c r="Z11" s="47"/>
      <c r="AA11" s="47"/>
      <c r="AB11" s="47"/>
      <c r="AC11" s="32">
        <v>81.5</v>
      </c>
      <c r="AD11" s="7">
        <f t="shared" si="1"/>
        <v>708.5</v>
      </c>
      <c r="AE11" s="72">
        <v>5</v>
      </c>
      <c r="AF11" s="72"/>
      <c r="AG11" s="72"/>
      <c r="AH11" s="19">
        <f t="shared" si="0"/>
        <v>5</v>
      </c>
      <c r="AI11" s="28">
        <f t="shared" si="2"/>
        <v>7</v>
      </c>
    </row>
    <row r="12" spans="1:35" x14ac:dyDescent="0.2">
      <c r="A12" s="10" t="s">
        <v>16</v>
      </c>
      <c r="B12" s="6" t="s">
        <v>327</v>
      </c>
      <c r="C12" s="4" t="s">
        <v>99</v>
      </c>
      <c r="D12" s="4"/>
      <c r="E12" s="4"/>
      <c r="F12" s="22"/>
      <c r="G12" s="8"/>
      <c r="H12" s="8"/>
      <c r="I12" s="8"/>
      <c r="J12" s="8"/>
      <c r="K12" s="5"/>
      <c r="L12" s="5"/>
      <c r="M12" s="47"/>
      <c r="N12" s="8"/>
      <c r="O12" s="8"/>
      <c r="P12" s="32">
        <v>89.5</v>
      </c>
      <c r="Q12" s="47"/>
      <c r="R12" s="9">
        <v>72</v>
      </c>
      <c r="S12" s="9"/>
      <c r="T12" s="47"/>
      <c r="U12" s="8"/>
      <c r="V12" s="22"/>
      <c r="W12" s="9"/>
      <c r="X12" s="8"/>
      <c r="Y12" s="47"/>
      <c r="Z12" s="47"/>
      <c r="AA12" s="47"/>
      <c r="AB12" s="47"/>
      <c r="AC12" s="47"/>
      <c r="AD12" s="7">
        <f t="shared" si="1"/>
        <v>161.5</v>
      </c>
      <c r="AE12" s="72">
        <v>1</v>
      </c>
      <c r="AF12" s="72"/>
      <c r="AG12" s="72"/>
      <c r="AH12" s="19">
        <f t="shared" si="0"/>
        <v>1</v>
      </c>
      <c r="AI12" s="28">
        <f t="shared" si="2"/>
        <v>2</v>
      </c>
    </row>
    <row r="13" spans="1:35" x14ac:dyDescent="0.2">
      <c r="A13" s="10" t="s">
        <v>17</v>
      </c>
      <c r="B13" s="6" t="s">
        <v>211</v>
      </c>
      <c r="C13" s="4" t="s">
        <v>127</v>
      </c>
      <c r="D13" s="4"/>
      <c r="E13" s="22"/>
      <c r="F13" s="22">
        <v>50</v>
      </c>
      <c r="G13" s="8"/>
      <c r="H13" s="8"/>
      <c r="I13" s="8"/>
      <c r="J13" s="5"/>
      <c r="K13" s="8"/>
      <c r="L13" s="8"/>
      <c r="M13" s="8"/>
      <c r="N13" s="8"/>
      <c r="O13" s="8"/>
      <c r="P13" s="47">
        <v>99</v>
      </c>
      <c r="Q13" s="8"/>
      <c r="R13" s="9"/>
      <c r="S13" s="9"/>
      <c r="T13" s="32">
        <v>89</v>
      </c>
      <c r="U13" s="8"/>
      <c r="V13" s="22"/>
      <c r="W13" s="9"/>
      <c r="X13" s="8"/>
      <c r="Y13" s="47"/>
      <c r="Z13" s="47"/>
      <c r="AA13" s="47"/>
      <c r="AB13" s="47"/>
      <c r="AC13" s="47"/>
      <c r="AD13" s="7">
        <f t="shared" si="1"/>
        <v>238</v>
      </c>
      <c r="AE13" s="72">
        <v>1</v>
      </c>
      <c r="AF13" s="72"/>
      <c r="AG13" s="72"/>
      <c r="AH13" s="19">
        <f t="shared" si="0"/>
        <v>1</v>
      </c>
      <c r="AI13" s="28">
        <f t="shared" si="2"/>
        <v>3</v>
      </c>
    </row>
    <row r="14" spans="1:35" x14ac:dyDescent="0.2">
      <c r="A14" s="10" t="s">
        <v>18</v>
      </c>
      <c r="B14" s="6" t="s">
        <v>334</v>
      </c>
      <c r="C14" s="4" t="s">
        <v>335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  <c r="S14" s="9"/>
      <c r="T14" s="47"/>
      <c r="U14" s="8"/>
      <c r="V14" s="22"/>
      <c r="W14" s="9"/>
      <c r="X14" s="5"/>
      <c r="Y14" s="32">
        <v>140</v>
      </c>
      <c r="Z14" s="47"/>
      <c r="AA14" s="47"/>
      <c r="AB14" s="47"/>
      <c r="AC14" s="47"/>
      <c r="AD14" s="7">
        <f t="shared" si="1"/>
        <v>140</v>
      </c>
      <c r="AE14" s="72">
        <v>1</v>
      </c>
      <c r="AF14" s="72"/>
      <c r="AG14" s="72"/>
      <c r="AH14" s="19">
        <f t="shared" si="0"/>
        <v>1</v>
      </c>
      <c r="AI14" s="28">
        <f t="shared" si="2"/>
        <v>1</v>
      </c>
    </row>
    <row r="15" spans="1:35" x14ac:dyDescent="0.2">
      <c r="A15" s="10" t="s">
        <v>19</v>
      </c>
      <c r="B15" s="6" t="s">
        <v>317</v>
      </c>
      <c r="C15" s="4" t="s">
        <v>32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5">
        <v>190</v>
      </c>
      <c r="R15" s="9"/>
      <c r="S15" s="9"/>
      <c r="T15" s="47"/>
      <c r="U15" s="8"/>
      <c r="V15" s="26">
        <v>56</v>
      </c>
      <c r="W15" s="9"/>
      <c r="X15" s="5"/>
      <c r="Y15" s="47"/>
      <c r="Z15" s="32">
        <v>95</v>
      </c>
      <c r="AA15" s="47"/>
      <c r="AB15" s="47"/>
      <c r="AC15" s="47"/>
      <c r="AD15" s="7">
        <f t="shared" si="1"/>
        <v>341</v>
      </c>
      <c r="AE15" s="72">
        <v>2</v>
      </c>
      <c r="AF15" s="72"/>
      <c r="AG15" s="72"/>
      <c r="AH15" s="19">
        <f t="shared" si="0"/>
        <v>2</v>
      </c>
      <c r="AI15" s="28">
        <f t="shared" si="2"/>
        <v>3</v>
      </c>
    </row>
    <row r="16" spans="1:35" x14ac:dyDescent="0.2">
      <c r="A16" s="10" t="s">
        <v>20</v>
      </c>
      <c r="B16" s="6" t="s">
        <v>199</v>
      </c>
      <c r="C16" s="4" t="s">
        <v>130</v>
      </c>
      <c r="D16" s="8"/>
      <c r="E16" s="14"/>
      <c r="F16" s="25"/>
      <c r="G16" s="32">
        <v>91</v>
      </c>
      <c r="H16" s="33"/>
      <c r="I16" s="14"/>
      <c r="J16" s="8"/>
      <c r="K16" s="20">
        <v>55</v>
      </c>
      <c r="L16" s="8"/>
      <c r="M16" s="8"/>
      <c r="N16" s="8"/>
      <c r="O16" s="20">
        <v>102</v>
      </c>
      <c r="P16" s="8"/>
      <c r="Q16" s="8"/>
      <c r="R16" s="9"/>
      <c r="S16" s="9"/>
      <c r="T16" s="47"/>
      <c r="U16" s="20">
        <v>108</v>
      </c>
      <c r="V16" s="22"/>
      <c r="W16" s="9"/>
      <c r="X16" s="8"/>
      <c r="Y16" s="47"/>
      <c r="Z16" s="47"/>
      <c r="AA16" s="47"/>
      <c r="AB16" s="47"/>
      <c r="AC16" s="47"/>
      <c r="AD16" s="7">
        <f t="shared" si="1"/>
        <v>356</v>
      </c>
      <c r="AE16" s="72">
        <v>4</v>
      </c>
      <c r="AF16" s="72"/>
      <c r="AG16" s="72"/>
      <c r="AH16" s="19">
        <f t="shared" si="0"/>
        <v>4</v>
      </c>
      <c r="AI16" s="28">
        <f t="shared" si="2"/>
        <v>4</v>
      </c>
    </row>
    <row r="17" spans="1:35" x14ac:dyDescent="0.2">
      <c r="A17" s="10" t="s">
        <v>21</v>
      </c>
      <c r="B17" s="6" t="s">
        <v>328</v>
      </c>
      <c r="C17" s="4" t="s">
        <v>99</v>
      </c>
      <c r="D17" s="4"/>
      <c r="E17" s="4"/>
      <c r="F17" s="22"/>
      <c r="G17" s="8"/>
      <c r="H17" s="8"/>
      <c r="I17" s="8"/>
      <c r="J17" s="8"/>
      <c r="K17" s="5"/>
      <c r="L17" s="5"/>
      <c r="M17" s="47"/>
      <c r="N17" s="8"/>
      <c r="O17" s="8"/>
      <c r="P17" s="32">
        <v>80</v>
      </c>
      <c r="Q17" s="47"/>
      <c r="R17" s="9">
        <v>50</v>
      </c>
      <c r="S17" s="9"/>
      <c r="T17" s="47"/>
      <c r="U17" s="8"/>
      <c r="V17" s="22"/>
      <c r="W17" s="9"/>
      <c r="X17" s="8"/>
      <c r="Y17" s="47"/>
      <c r="Z17" s="47"/>
      <c r="AA17" s="47"/>
      <c r="AB17" s="47"/>
      <c r="AC17" s="47"/>
      <c r="AD17" s="7">
        <f t="shared" si="1"/>
        <v>130</v>
      </c>
      <c r="AE17" s="72">
        <v>1</v>
      </c>
      <c r="AF17" s="72"/>
      <c r="AG17" s="72"/>
      <c r="AH17" s="19">
        <f t="shared" si="0"/>
        <v>1</v>
      </c>
      <c r="AI17" s="28">
        <f t="shared" si="2"/>
        <v>2</v>
      </c>
    </row>
    <row r="18" spans="1:35" x14ac:dyDescent="0.2">
      <c r="A18" s="10" t="s">
        <v>22</v>
      </c>
      <c r="B18" s="6" t="s">
        <v>356</v>
      </c>
      <c r="C18" s="4" t="s">
        <v>35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  <c r="S18" s="9"/>
      <c r="T18" s="47"/>
      <c r="U18" s="8"/>
      <c r="V18" s="22"/>
      <c r="W18" s="9"/>
      <c r="X18" s="5"/>
      <c r="Y18" s="47"/>
      <c r="Z18" s="47"/>
      <c r="AA18" s="47"/>
      <c r="AB18" s="32">
        <v>98.5</v>
      </c>
      <c r="AC18" s="47"/>
      <c r="AD18" s="7">
        <f t="shared" si="1"/>
        <v>98.5</v>
      </c>
      <c r="AE18" s="72">
        <v>1</v>
      </c>
      <c r="AF18" s="72"/>
      <c r="AG18" s="72"/>
      <c r="AH18" s="19">
        <f t="shared" si="0"/>
        <v>1</v>
      </c>
      <c r="AI18" s="28">
        <f t="shared" si="2"/>
        <v>1</v>
      </c>
    </row>
    <row r="19" spans="1:35" x14ac:dyDescent="0.2">
      <c r="A19" s="10" t="s">
        <v>23</v>
      </c>
      <c r="B19" s="6" t="s">
        <v>318</v>
      </c>
      <c r="C19" s="4" t="s">
        <v>60</v>
      </c>
      <c r="D19" s="8"/>
      <c r="E19" s="8"/>
      <c r="F19" s="8"/>
      <c r="G19" s="8"/>
      <c r="H19" s="8"/>
      <c r="I19" s="8"/>
      <c r="J19" s="8"/>
      <c r="K19" s="8"/>
      <c r="L19" s="8"/>
      <c r="M19" s="32">
        <v>180</v>
      </c>
      <c r="N19" s="8"/>
      <c r="O19" s="8"/>
      <c r="P19" s="8"/>
      <c r="Q19" s="8"/>
      <c r="R19" s="9"/>
      <c r="S19" s="9"/>
      <c r="T19" s="47"/>
      <c r="U19" s="20">
        <v>108</v>
      </c>
      <c r="V19" s="22"/>
      <c r="W19" s="9"/>
      <c r="X19" s="5"/>
      <c r="Y19" s="47"/>
      <c r="Z19" s="47"/>
      <c r="AA19" s="47">
        <v>98.5</v>
      </c>
      <c r="AB19" s="47"/>
      <c r="AC19" s="47"/>
      <c r="AD19" s="7">
        <f t="shared" si="1"/>
        <v>386.5</v>
      </c>
      <c r="AE19" s="72">
        <v>2</v>
      </c>
      <c r="AF19" s="72"/>
      <c r="AG19" s="72"/>
      <c r="AH19" s="19">
        <f t="shared" si="0"/>
        <v>2</v>
      </c>
      <c r="AI19" s="28">
        <f t="shared" si="2"/>
        <v>3</v>
      </c>
    </row>
    <row r="20" spans="1:35" x14ac:dyDescent="0.2">
      <c r="A20" s="10" t="s">
        <v>24</v>
      </c>
      <c r="B20" s="6" t="s">
        <v>200</v>
      </c>
      <c r="C20" s="4" t="s">
        <v>33</v>
      </c>
      <c r="D20" s="8"/>
      <c r="E20" s="14"/>
      <c r="F20" s="25"/>
      <c r="G20" s="32">
        <v>62.5</v>
      </c>
      <c r="H20" s="33"/>
      <c r="I20" s="14"/>
      <c r="J20" s="8"/>
      <c r="K20" s="8"/>
      <c r="L20" s="8"/>
      <c r="M20" s="8"/>
      <c r="N20" s="8"/>
      <c r="O20" s="8"/>
      <c r="P20" s="8"/>
      <c r="Q20" s="8"/>
      <c r="R20" s="9"/>
      <c r="S20" s="9"/>
      <c r="T20" s="47"/>
      <c r="U20" s="8"/>
      <c r="V20" s="22"/>
      <c r="W20" s="9"/>
      <c r="X20" s="8"/>
      <c r="Y20" s="47"/>
      <c r="Z20" s="47"/>
      <c r="AA20" s="47"/>
      <c r="AB20" s="47"/>
      <c r="AC20" s="47"/>
      <c r="AD20" s="7">
        <f t="shared" si="1"/>
        <v>62.5</v>
      </c>
      <c r="AE20" s="72">
        <v>1</v>
      </c>
      <c r="AF20" s="72"/>
      <c r="AG20" s="72"/>
      <c r="AH20" s="19">
        <f t="shared" si="0"/>
        <v>1</v>
      </c>
      <c r="AI20" s="28">
        <f t="shared" si="2"/>
        <v>1</v>
      </c>
    </row>
    <row r="21" spans="1:35" x14ac:dyDescent="0.2">
      <c r="A21" s="10" t="s">
        <v>27</v>
      </c>
      <c r="B21" s="6" t="s">
        <v>73</v>
      </c>
      <c r="C21" s="4" t="s">
        <v>7</v>
      </c>
      <c r="D21" s="8"/>
      <c r="E21" s="20">
        <v>144</v>
      </c>
      <c r="F21" s="26">
        <v>296</v>
      </c>
      <c r="G21" s="31"/>
      <c r="H21" s="33"/>
      <c r="I21" s="14"/>
      <c r="J21" s="8"/>
      <c r="K21" s="20">
        <v>132</v>
      </c>
      <c r="L21" s="8"/>
      <c r="M21" s="8"/>
      <c r="N21" s="8"/>
      <c r="O21" s="8"/>
      <c r="P21" s="8"/>
      <c r="Q21" s="8"/>
      <c r="R21" s="9"/>
      <c r="S21" s="9"/>
      <c r="T21" s="47"/>
      <c r="U21" s="8"/>
      <c r="V21" s="26">
        <v>116.5</v>
      </c>
      <c r="W21" s="9"/>
      <c r="X21" s="8"/>
      <c r="Y21" s="47"/>
      <c r="Z21" s="32">
        <v>176</v>
      </c>
      <c r="AA21" s="47"/>
      <c r="AB21" s="47"/>
      <c r="AC21" s="47"/>
      <c r="AD21" s="7">
        <f t="shared" si="1"/>
        <v>864.5</v>
      </c>
      <c r="AE21" s="72">
        <v>5</v>
      </c>
      <c r="AF21" s="72"/>
      <c r="AG21" s="72"/>
      <c r="AH21" s="19">
        <f t="shared" si="0"/>
        <v>5</v>
      </c>
      <c r="AI21" s="28">
        <f t="shared" si="2"/>
        <v>5</v>
      </c>
    </row>
    <row r="22" spans="1:35" x14ac:dyDescent="0.2">
      <c r="A22" s="10" t="s">
        <v>28</v>
      </c>
      <c r="B22" s="6" t="s">
        <v>161</v>
      </c>
      <c r="C22" s="4" t="s">
        <v>40</v>
      </c>
      <c r="D22" s="4"/>
      <c r="E22" s="22"/>
      <c r="F22" s="26">
        <v>142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5">
        <v>232</v>
      </c>
      <c r="R22" s="9"/>
      <c r="S22" s="9"/>
      <c r="T22" s="47"/>
      <c r="U22" s="8"/>
      <c r="V22" s="22"/>
      <c r="W22" s="9"/>
      <c r="X22" s="5">
        <v>51</v>
      </c>
      <c r="Y22" s="47"/>
      <c r="Z22" s="47"/>
      <c r="AA22" s="47"/>
      <c r="AB22" s="47"/>
      <c r="AC22" s="47"/>
      <c r="AD22" s="7">
        <f t="shared" si="1"/>
        <v>425</v>
      </c>
      <c r="AE22" s="72">
        <v>1</v>
      </c>
      <c r="AF22" s="72"/>
      <c r="AG22" s="72"/>
      <c r="AH22" s="19">
        <f t="shared" si="0"/>
        <v>1</v>
      </c>
      <c r="AI22" s="28">
        <f t="shared" si="2"/>
        <v>3</v>
      </c>
    </row>
    <row r="23" spans="1:35" x14ac:dyDescent="0.2">
      <c r="A23" s="10" t="s">
        <v>29</v>
      </c>
      <c r="B23" s="6" t="s">
        <v>320</v>
      </c>
      <c r="C23" s="4" t="s">
        <v>321</v>
      </c>
      <c r="D23" s="4"/>
      <c r="E23" s="22"/>
      <c r="F23" s="22"/>
      <c r="G23" s="8"/>
      <c r="H23" s="8"/>
      <c r="I23" s="8"/>
      <c r="J23" s="8"/>
      <c r="K23" s="8"/>
      <c r="L23" s="32">
        <v>142</v>
      </c>
      <c r="M23" s="8"/>
      <c r="N23" s="8"/>
      <c r="O23" s="8"/>
      <c r="P23" s="8"/>
      <c r="Q23" s="8"/>
      <c r="R23" s="9"/>
      <c r="S23" s="9"/>
      <c r="T23" s="47"/>
      <c r="U23" s="8"/>
      <c r="V23" s="22"/>
      <c r="W23" s="9"/>
      <c r="X23" s="8"/>
      <c r="Y23" s="47"/>
      <c r="Z23" s="47"/>
      <c r="AA23" s="47"/>
      <c r="AB23" s="47"/>
      <c r="AC23" s="47"/>
      <c r="AD23" s="7">
        <f t="shared" si="1"/>
        <v>142</v>
      </c>
      <c r="AE23" s="72">
        <v>1</v>
      </c>
      <c r="AF23" s="72"/>
      <c r="AG23" s="72"/>
      <c r="AH23" s="19">
        <f t="shared" si="0"/>
        <v>1</v>
      </c>
      <c r="AI23" s="28">
        <f t="shared" si="2"/>
        <v>1</v>
      </c>
    </row>
    <row r="24" spans="1:35" x14ac:dyDescent="0.2">
      <c r="A24" s="10" t="s">
        <v>30</v>
      </c>
      <c r="B24" s="6" t="s">
        <v>325</v>
      </c>
      <c r="C24" s="4" t="s">
        <v>326</v>
      </c>
      <c r="D24" s="4"/>
      <c r="E24" s="22"/>
      <c r="F24" s="22"/>
      <c r="G24" s="8"/>
      <c r="H24" s="8"/>
      <c r="I24" s="8"/>
      <c r="J24" s="8"/>
      <c r="K24" s="8"/>
      <c r="L24" s="8"/>
      <c r="M24" s="8"/>
      <c r="N24" s="8"/>
      <c r="O24" s="8"/>
      <c r="P24" s="47">
        <v>180</v>
      </c>
      <c r="Q24" s="8"/>
      <c r="R24" s="9"/>
      <c r="S24" s="9"/>
      <c r="T24" s="47">
        <v>157</v>
      </c>
      <c r="U24" s="8"/>
      <c r="V24" s="22"/>
      <c r="W24" s="9"/>
      <c r="X24" s="8"/>
      <c r="Y24" s="47"/>
      <c r="Z24" s="47"/>
      <c r="AA24" s="47"/>
      <c r="AB24" s="47"/>
      <c r="AC24" s="47"/>
      <c r="AD24" s="7">
        <f t="shared" si="1"/>
        <v>337</v>
      </c>
      <c r="AE24" s="72">
        <v>0</v>
      </c>
      <c r="AF24" s="72"/>
      <c r="AG24" s="72"/>
      <c r="AH24" s="19">
        <f t="shared" si="0"/>
        <v>0</v>
      </c>
      <c r="AI24" s="28">
        <f t="shared" si="2"/>
        <v>2</v>
      </c>
    </row>
    <row r="25" spans="1:35" x14ac:dyDescent="0.2">
      <c r="A25" s="10" t="s">
        <v>142</v>
      </c>
      <c r="B25" s="6" t="s">
        <v>70</v>
      </c>
      <c r="C25" s="4" t="s">
        <v>60</v>
      </c>
      <c r="D25" s="4"/>
      <c r="E25" s="22"/>
      <c r="F25" s="22"/>
      <c r="G25" s="8"/>
      <c r="H25" s="8"/>
      <c r="I25" s="8"/>
      <c r="J25" s="8"/>
      <c r="K25" s="20">
        <v>45</v>
      </c>
      <c r="L25" s="8"/>
      <c r="M25" s="32">
        <v>80</v>
      </c>
      <c r="N25" s="8"/>
      <c r="O25" s="8"/>
      <c r="P25" s="8"/>
      <c r="Q25" s="8"/>
      <c r="R25" s="9"/>
      <c r="S25" s="9"/>
      <c r="T25" s="47"/>
      <c r="U25" s="8"/>
      <c r="V25" s="22"/>
      <c r="W25" s="9"/>
      <c r="X25" s="8"/>
      <c r="Y25" s="47"/>
      <c r="Z25" s="47"/>
      <c r="AA25" s="47"/>
      <c r="AB25" s="47"/>
      <c r="AC25" s="47"/>
      <c r="AD25" s="7">
        <f t="shared" si="1"/>
        <v>125</v>
      </c>
      <c r="AE25" s="72">
        <v>2</v>
      </c>
      <c r="AF25" s="72"/>
      <c r="AG25" s="72"/>
      <c r="AH25" s="19">
        <f t="shared" si="0"/>
        <v>2</v>
      </c>
      <c r="AI25" s="28">
        <f t="shared" si="2"/>
        <v>2</v>
      </c>
    </row>
    <row r="26" spans="1:35" x14ac:dyDescent="0.2">
      <c r="A26" s="10" t="s">
        <v>143</v>
      </c>
      <c r="B26" s="6" t="s">
        <v>332</v>
      </c>
      <c r="C26" s="4" t="s">
        <v>305</v>
      </c>
      <c r="D26" s="4"/>
      <c r="E26" s="22"/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9"/>
      <c r="S26" s="9"/>
      <c r="T26" s="32">
        <v>70</v>
      </c>
      <c r="U26" s="8"/>
      <c r="V26" s="22"/>
      <c r="W26" s="9"/>
      <c r="X26" s="8"/>
      <c r="Y26" s="47"/>
      <c r="Z26" s="47"/>
      <c r="AA26" s="47"/>
      <c r="AB26" s="47"/>
      <c r="AC26" s="47"/>
      <c r="AD26" s="7">
        <f t="shared" si="1"/>
        <v>70</v>
      </c>
      <c r="AE26" s="72">
        <v>1</v>
      </c>
      <c r="AF26" s="72"/>
      <c r="AG26" s="72"/>
      <c r="AH26" s="19">
        <f t="shared" si="0"/>
        <v>1</v>
      </c>
      <c r="AI26" s="28">
        <f t="shared" si="2"/>
        <v>1</v>
      </c>
    </row>
    <row r="27" spans="1:35" x14ac:dyDescent="0.2">
      <c r="A27" s="10" t="s">
        <v>164</v>
      </c>
      <c r="B27" s="6" t="s">
        <v>75</v>
      </c>
      <c r="C27" s="4" t="s">
        <v>61</v>
      </c>
      <c r="D27" s="8"/>
      <c r="E27" s="20">
        <v>274</v>
      </c>
      <c r="F27" s="26">
        <v>440</v>
      </c>
      <c r="G27" s="31"/>
      <c r="H27" s="33"/>
      <c r="I27" s="20">
        <v>280</v>
      </c>
      <c r="J27" s="8"/>
      <c r="K27" s="8"/>
      <c r="L27" s="8"/>
      <c r="M27" s="8"/>
      <c r="N27" s="8"/>
      <c r="O27" s="8"/>
      <c r="P27" s="8"/>
      <c r="Q27" s="8"/>
      <c r="R27" s="9"/>
      <c r="S27" s="9"/>
      <c r="T27" s="47"/>
      <c r="U27" s="8"/>
      <c r="V27" s="22"/>
      <c r="W27" s="9"/>
      <c r="X27" s="8"/>
      <c r="Y27" s="47"/>
      <c r="Z27" s="47"/>
      <c r="AA27" s="32">
        <v>157</v>
      </c>
      <c r="AB27" s="47"/>
      <c r="AC27" s="47"/>
      <c r="AD27" s="7">
        <f t="shared" si="1"/>
        <v>1151</v>
      </c>
      <c r="AE27" s="72">
        <v>4</v>
      </c>
      <c r="AF27" s="72">
        <v>1</v>
      </c>
      <c r="AG27" s="72"/>
      <c r="AH27" s="19">
        <f t="shared" si="0"/>
        <v>5</v>
      </c>
      <c r="AI27" s="28">
        <f t="shared" si="2"/>
        <v>4</v>
      </c>
    </row>
    <row r="28" spans="1:35" x14ac:dyDescent="0.2">
      <c r="A28" s="10" t="s">
        <v>165</v>
      </c>
      <c r="B28" s="6" t="s">
        <v>323</v>
      </c>
      <c r="C28" s="4" t="s">
        <v>2</v>
      </c>
      <c r="D28" s="4"/>
      <c r="E28" s="22"/>
      <c r="F28" s="22"/>
      <c r="G28" s="8"/>
      <c r="H28" s="8"/>
      <c r="I28" s="8"/>
      <c r="J28" s="8"/>
      <c r="K28" s="8"/>
      <c r="L28" s="8"/>
      <c r="M28" s="8"/>
      <c r="N28" s="8">
        <v>74</v>
      </c>
      <c r="O28" s="8"/>
      <c r="P28" s="8"/>
      <c r="Q28" s="8"/>
      <c r="R28" s="9"/>
      <c r="S28" s="9">
        <v>95</v>
      </c>
      <c r="T28" s="47"/>
      <c r="U28" s="20">
        <v>234</v>
      </c>
      <c r="V28" s="26">
        <v>292</v>
      </c>
      <c r="W28" s="9"/>
      <c r="X28" s="5">
        <v>74</v>
      </c>
      <c r="Y28" s="47"/>
      <c r="Z28" s="47"/>
      <c r="AA28" s="47"/>
      <c r="AB28" s="47"/>
      <c r="AC28" s="32">
        <v>100.5</v>
      </c>
      <c r="AD28" s="7">
        <f t="shared" si="1"/>
        <v>869.5</v>
      </c>
      <c r="AE28" s="72">
        <v>3</v>
      </c>
      <c r="AF28" s="72"/>
      <c r="AG28" s="75" t="s">
        <v>362</v>
      </c>
      <c r="AH28" s="19">
        <f t="shared" si="0"/>
        <v>3</v>
      </c>
      <c r="AI28" s="28">
        <f t="shared" si="2"/>
        <v>6</v>
      </c>
    </row>
    <row r="29" spans="1:35" x14ac:dyDescent="0.2">
      <c r="A29" s="10" t="s">
        <v>174</v>
      </c>
      <c r="B29" s="6" t="s">
        <v>131</v>
      </c>
      <c r="C29" s="4" t="s">
        <v>132</v>
      </c>
      <c r="D29" s="8"/>
      <c r="E29" s="14"/>
      <c r="F29" s="22">
        <v>153.5</v>
      </c>
      <c r="G29" s="31"/>
      <c r="H29" s="33"/>
      <c r="I29" s="20">
        <v>122</v>
      </c>
      <c r="J29" s="8"/>
      <c r="K29" s="8"/>
      <c r="L29" s="8"/>
      <c r="M29" s="8"/>
      <c r="N29" s="8"/>
      <c r="O29" s="20">
        <v>116</v>
      </c>
      <c r="P29" s="8"/>
      <c r="Q29" s="8"/>
      <c r="R29" s="9"/>
      <c r="S29" s="9">
        <v>37</v>
      </c>
      <c r="T29" s="32">
        <v>189</v>
      </c>
      <c r="U29" s="20">
        <v>134</v>
      </c>
      <c r="V29" s="26">
        <v>116.5</v>
      </c>
      <c r="W29" s="9"/>
      <c r="X29" s="5">
        <v>55</v>
      </c>
      <c r="Y29" s="47"/>
      <c r="Z29" s="47"/>
      <c r="AA29" s="47"/>
      <c r="AB29" s="47"/>
      <c r="AC29" s="47"/>
      <c r="AD29" s="7">
        <f t="shared" si="1"/>
        <v>923</v>
      </c>
      <c r="AE29" s="72">
        <v>5</v>
      </c>
      <c r="AF29" s="72"/>
      <c r="AG29" s="72"/>
      <c r="AH29" s="19">
        <f t="shared" si="0"/>
        <v>5</v>
      </c>
      <c r="AI29" s="28">
        <f t="shared" si="2"/>
        <v>8</v>
      </c>
    </row>
    <row r="30" spans="1:35" x14ac:dyDescent="0.2">
      <c r="A30" s="10" t="s">
        <v>175</v>
      </c>
      <c r="B30" s="6" t="s">
        <v>125</v>
      </c>
      <c r="C30" s="4" t="s">
        <v>126</v>
      </c>
      <c r="D30" s="4"/>
      <c r="E30" s="22"/>
      <c r="F30" s="22"/>
      <c r="G30" s="8"/>
      <c r="H30" s="8"/>
      <c r="I30" s="8"/>
      <c r="J30" s="8"/>
      <c r="K30" s="20">
        <v>51</v>
      </c>
      <c r="L30" s="8"/>
      <c r="M30" s="8"/>
      <c r="N30" s="8"/>
      <c r="O30" s="8"/>
      <c r="P30" s="8"/>
      <c r="Q30" s="8"/>
      <c r="R30" s="9"/>
      <c r="S30" s="9"/>
      <c r="T30" s="47"/>
      <c r="U30" s="8"/>
      <c r="V30" s="22"/>
      <c r="W30" s="9"/>
      <c r="X30" s="8"/>
      <c r="Y30" s="47"/>
      <c r="Z30" s="47"/>
      <c r="AA30" s="47"/>
      <c r="AB30" s="47"/>
      <c r="AC30" s="47"/>
      <c r="AD30" s="7">
        <f t="shared" si="1"/>
        <v>51</v>
      </c>
      <c r="AE30" s="72">
        <v>1</v>
      </c>
      <c r="AF30" s="72"/>
      <c r="AG30" s="72"/>
      <c r="AH30" s="19">
        <f t="shared" si="0"/>
        <v>1</v>
      </c>
      <c r="AI30" s="28">
        <f t="shared" si="2"/>
        <v>1</v>
      </c>
    </row>
    <row r="31" spans="1:35" x14ac:dyDescent="0.2">
      <c r="A31" s="10" t="s">
        <v>176</v>
      </c>
      <c r="B31" s="6" t="s">
        <v>129</v>
      </c>
      <c r="C31" s="4" t="s">
        <v>130</v>
      </c>
      <c r="D31" s="8"/>
      <c r="E31" s="14"/>
      <c r="F31" s="26">
        <v>212</v>
      </c>
      <c r="G31" s="32">
        <v>100.5</v>
      </c>
      <c r="H31" s="33"/>
      <c r="I31" s="14"/>
      <c r="J31" s="8"/>
      <c r="K31" s="20">
        <v>55</v>
      </c>
      <c r="L31" s="8"/>
      <c r="M31" s="8"/>
      <c r="N31" s="8"/>
      <c r="O31" s="20">
        <v>140</v>
      </c>
      <c r="P31" s="8"/>
      <c r="Q31" s="8"/>
      <c r="R31" s="9"/>
      <c r="S31" s="9"/>
      <c r="T31" s="47"/>
      <c r="U31" s="8"/>
      <c r="V31" s="22"/>
      <c r="W31" s="9"/>
      <c r="X31" s="8"/>
      <c r="Y31" s="47"/>
      <c r="Z31" s="47"/>
      <c r="AA31" s="47"/>
      <c r="AB31" s="47"/>
      <c r="AC31" s="47"/>
      <c r="AD31" s="7">
        <f t="shared" si="1"/>
        <v>507.5</v>
      </c>
      <c r="AE31" s="72">
        <v>4</v>
      </c>
      <c r="AF31" s="72"/>
      <c r="AG31" s="72"/>
      <c r="AH31" s="19">
        <f t="shared" si="0"/>
        <v>4</v>
      </c>
      <c r="AI31" s="28">
        <f t="shared" si="2"/>
        <v>4</v>
      </c>
    </row>
    <row r="32" spans="1:35" x14ac:dyDescent="0.2">
      <c r="A32" s="10" t="s">
        <v>177</v>
      </c>
      <c r="B32" s="6" t="s">
        <v>71</v>
      </c>
      <c r="C32" s="4" t="s">
        <v>72</v>
      </c>
      <c r="D32" s="8"/>
      <c r="E32" s="20">
        <v>49</v>
      </c>
      <c r="F32" s="8"/>
      <c r="G32" s="31"/>
      <c r="H32" s="33"/>
      <c r="I32" s="14"/>
      <c r="J32" s="8"/>
      <c r="K32" s="20">
        <v>192</v>
      </c>
      <c r="L32" s="8"/>
      <c r="M32" s="32">
        <v>148</v>
      </c>
      <c r="N32" s="8"/>
      <c r="O32" s="8"/>
      <c r="P32" s="8"/>
      <c r="Q32" s="8"/>
      <c r="R32" s="9"/>
      <c r="S32" s="9"/>
      <c r="T32" s="47"/>
      <c r="U32" s="20">
        <v>146</v>
      </c>
      <c r="V32" s="22"/>
      <c r="W32" s="9"/>
      <c r="X32" s="8"/>
      <c r="Y32" s="47"/>
      <c r="Z32" s="47"/>
      <c r="AA32" s="47"/>
      <c r="AB32" s="47"/>
      <c r="AC32" s="47"/>
      <c r="AD32" s="7">
        <f t="shared" si="1"/>
        <v>535</v>
      </c>
      <c r="AE32" s="72">
        <v>4</v>
      </c>
      <c r="AF32" s="72"/>
      <c r="AG32" s="72"/>
      <c r="AH32" s="19">
        <f t="shared" si="0"/>
        <v>4</v>
      </c>
      <c r="AI32" s="28">
        <f t="shared" si="2"/>
        <v>4</v>
      </c>
    </row>
    <row r="33" spans="1:35" x14ac:dyDescent="0.2">
      <c r="A33" s="10" t="s">
        <v>198</v>
      </c>
      <c r="B33" s="6" t="s">
        <v>354</v>
      </c>
      <c r="C33" s="4" t="s">
        <v>35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9"/>
      <c r="S33" s="9"/>
      <c r="T33" s="47"/>
      <c r="U33" s="8"/>
      <c r="V33" s="22"/>
      <c r="W33" s="9"/>
      <c r="X33" s="5"/>
      <c r="Y33" s="47"/>
      <c r="Z33" s="47"/>
      <c r="AA33" s="47"/>
      <c r="AB33" s="32">
        <v>108</v>
      </c>
      <c r="AC33" s="47"/>
      <c r="AD33" s="7">
        <f t="shared" si="1"/>
        <v>108</v>
      </c>
      <c r="AE33" s="72">
        <v>1</v>
      </c>
      <c r="AF33" s="72"/>
      <c r="AG33" s="72"/>
      <c r="AH33" s="19">
        <f t="shared" si="0"/>
        <v>1</v>
      </c>
      <c r="AI33" s="28">
        <f t="shared" si="2"/>
        <v>1</v>
      </c>
    </row>
    <row r="34" spans="1:35" x14ac:dyDescent="0.2">
      <c r="A34" s="10" t="s">
        <v>202</v>
      </c>
      <c r="B34" s="6" t="s">
        <v>192</v>
      </c>
      <c r="C34" s="4" t="s">
        <v>137</v>
      </c>
      <c r="D34" s="8"/>
      <c r="E34" s="14"/>
      <c r="F34" s="25"/>
      <c r="G34" s="31">
        <v>81.5</v>
      </c>
      <c r="H34" s="33"/>
      <c r="I34" s="20">
        <v>53</v>
      </c>
      <c r="J34" s="8"/>
      <c r="K34" s="8"/>
      <c r="L34" s="8"/>
      <c r="M34" s="8"/>
      <c r="N34" s="8"/>
      <c r="O34" s="20">
        <v>51</v>
      </c>
      <c r="P34" s="32">
        <v>148</v>
      </c>
      <c r="Q34" s="8"/>
      <c r="R34" s="9"/>
      <c r="S34" s="9"/>
      <c r="T34" s="47"/>
      <c r="U34" s="20">
        <v>74</v>
      </c>
      <c r="V34" s="22"/>
      <c r="W34" s="9">
        <v>50</v>
      </c>
      <c r="X34" s="5">
        <v>47</v>
      </c>
      <c r="Y34" s="47"/>
      <c r="Z34" s="47"/>
      <c r="AA34" s="47">
        <v>70</v>
      </c>
      <c r="AB34" s="47"/>
      <c r="AC34" s="47"/>
      <c r="AD34" s="7">
        <f t="shared" si="1"/>
        <v>574.5</v>
      </c>
      <c r="AE34" s="72">
        <v>4</v>
      </c>
      <c r="AF34" s="72"/>
      <c r="AG34" s="72"/>
      <c r="AH34" s="19">
        <f t="shared" si="0"/>
        <v>4</v>
      </c>
      <c r="AI34" s="28">
        <f t="shared" si="2"/>
        <v>8</v>
      </c>
    </row>
    <row r="35" spans="1:35" x14ac:dyDescent="0.2">
      <c r="A35" s="10" t="s">
        <v>203</v>
      </c>
      <c r="B35" s="6" t="s">
        <v>76</v>
      </c>
      <c r="C35" s="4" t="s">
        <v>2</v>
      </c>
      <c r="D35" s="8"/>
      <c r="E35" s="20">
        <v>156</v>
      </c>
      <c r="F35" s="26">
        <f>220+251</f>
        <v>471</v>
      </c>
      <c r="G35" s="31"/>
      <c r="H35" s="33"/>
      <c r="I35" s="20">
        <v>196</v>
      </c>
      <c r="J35" s="8"/>
      <c r="K35" s="20">
        <v>276</v>
      </c>
      <c r="L35" s="8"/>
      <c r="M35" s="8"/>
      <c r="N35" s="8"/>
      <c r="O35" s="20">
        <v>270</v>
      </c>
      <c r="P35" s="8"/>
      <c r="Q35" s="8"/>
      <c r="R35" s="9"/>
      <c r="S35" s="9">
        <v>117</v>
      </c>
      <c r="T35" s="47"/>
      <c r="U35" s="8"/>
      <c r="V35" s="26">
        <v>255</v>
      </c>
      <c r="W35" s="9"/>
      <c r="X35" s="5">
        <v>134</v>
      </c>
      <c r="Y35" s="47"/>
      <c r="Z35" s="47"/>
      <c r="AA35" s="47"/>
      <c r="AB35" s="47"/>
      <c r="AC35" s="47"/>
      <c r="AD35" s="7">
        <f t="shared" si="1"/>
        <v>1875</v>
      </c>
      <c r="AE35" s="72">
        <v>6</v>
      </c>
      <c r="AF35" s="72"/>
      <c r="AG35" s="72"/>
      <c r="AH35" s="19">
        <f t="shared" si="0"/>
        <v>6</v>
      </c>
      <c r="AI35" s="28">
        <f t="shared" si="2"/>
        <v>8</v>
      </c>
    </row>
    <row r="36" spans="1:35" x14ac:dyDescent="0.2">
      <c r="A36" s="10" t="s">
        <v>204</v>
      </c>
      <c r="B36" s="6" t="s">
        <v>74</v>
      </c>
      <c r="C36" s="4" t="s">
        <v>39</v>
      </c>
      <c r="D36" s="8"/>
      <c r="E36" s="20">
        <v>51</v>
      </c>
      <c r="F36" s="26">
        <v>50</v>
      </c>
      <c r="G36" s="31"/>
      <c r="H36" s="33"/>
      <c r="I36" s="14" t="s">
        <v>201</v>
      </c>
      <c r="J36" s="8"/>
      <c r="K36" s="8"/>
      <c r="L36" s="8"/>
      <c r="M36" s="8"/>
      <c r="N36" s="8"/>
      <c r="O36" s="8"/>
      <c r="P36" s="8"/>
      <c r="Q36" s="8"/>
      <c r="R36" s="9"/>
      <c r="S36" s="9"/>
      <c r="T36" s="47"/>
      <c r="U36" s="20">
        <v>49</v>
      </c>
      <c r="V36" s="26">
        <v>54</v>
      </c>
      <c r="W36" s="9"/>
      <c r="X36" s="8"/>
      <c r="Y36" s="47"/>
      <c r="Z36" s="47"/>
      <c r="AA36" s="32">
        <v>79.5</v>
      </c>
      <c r="AB36" s="47"/>
      <c r="AC36" s="47"/>
      <c r="AD36" s="7">
        <f t="shared" si="1"/>
        <v>283.5</v>
      </c>
      <c r="AE36" s="72">
        <v>5</v>
      </c>
      <c r="AF36" s="72"/>
      <c r="AG36" s="72"/>
      <c r="AH36" s="19">
        <f t="shared" ref="AH36:AH67" si="3">SUM(AE36:AF36)</f>
        <v>5</v>
      </c>
      <c r="AI36" s="28">
        <f t="shared" si="2"/>
        <v>6</v>
      </c>
    </row>
    <row r="37" spans="1:35" x14ac:dyDescent="0.2">
      <c r="A37" s="10" t="s">
        <v>205</v>
      </c>
      <c r="B37" s="6" t="s">
        <v>154</v>
      </c>
      <c r="C37" s="4" t="s">
        <v>31</v>
      </c>
      <c r="D37" s="8"/>
      <c r="E37" s="14"/>
      <c r="F37" s="25"/>
      <c r="G37" s="32">
        <v>110</v>
      </c>
      <c r="H37" s="33"/>
      <c r="I37" s="14"/>
      <c r="J37" s="8"/>
      <c r="K37" s="20">
        <v>74</v>
      </c>
      <c r="L37" s="8"/>
      <c r="M37" s="8"/>
      <c r="N37" s="8"/>
      <c r="O37" s="20">
        <v>102</v>
      </c>
      <c r="P37" s="8"/>
      <c r="Q37" s="8"/>
      <c r="R37" s="9"/>
      <c r="S37" s="9"/>
      <c r="T37" s="47"/>
      <c r="U37" s="8"/>
      <c r="V37" s="22"/>
      <c r="W37" s="9"/>
      <c r="X37" s="8"/>
      <c r="Y37" s="47"/>
      <c r="Z37" s="47"/>
      <c r="AA37" s="47"/>
      <c r="AB37" s="47"/>
      <c r="AC37" s="47"/>
      <c r="AD37" s="7">
        <f t="shared" si="1"/>
        <v>286</v>
      </c>
      <c r="AE37" s="72">
        <v>3</v>
      </c>
      <c r="AF37" s="72"/>
      <c r="AG37" s="72"/>
      <c r="AH37" s="19">
        <f t="shared" si="3"/>
        <v>3</v>
      </c>
      <c r="AI37" s="28">
        <f t="shared" si="2"/>
        <v>3</v>
      </c>
    </row>
    <row r="38" spans="1:35" x14ac:dyDescent="0.2">
      <c r="A38" s="10" t="s">
        <v>206</v>
      </c>
      <c r="B38" s="6" t="s">
        <v>69</v>
      </c>
      <c r="C38" s="4" t="s">
        <v>31</v>
      </c>
      <c r="D38" s="8"/>
      <c r="E38" s="20">
        <v>47</v>
      </c>
      <c r="F38" s="22">
        <v>173</v>
      </c>
      <c r="G38" s="32">
        <v>127</v>
      </c>
      <c r="H38" s="33"/>
      <c r="I38" s="14"/>
      <c r="J38" s="8"/>
      <c r="K38" s="8"/>
      <c r="L38" s="8"/>
      <c r="M38" s="8"/>
      <c r="N38" s="8"/>
      <c r="O38" s="20">
        <v>80</v>
      </c>
      <c r="P38" s="8"/>
      <c r="Q38" s="8"/>
      <c r="R38" s="9">
        <v>94</v>
      </c>
      <c r="S38" s="9"/>
      <c r="T38" s="47">
        <v>108</v>
      </c>
      <c r="U38" s="20">
        <v>57</v>
      </c>
      <c r="V38" s="22"/>
      <c r="W38" s="9"/>
      <c r="X38" s="8"/>
      <c r="Y38" s="47"/>
      <c r="Z38" s="47"/>
      <c r="AA38" s="47"/>
      <c r="AB38" s="47"/>
      <c r="AC38" s="47"/>
      <c r="AD38" s="7">
        <f t="shared" si="1"/>
        <v>686</v>
      </c>
      <c r="AE38" s="72">
        <v>4</v>
      </c>
      <c r="AF38" s="72"/>
      <c r="AG38" s="72"/>
      <c r="AH38" s="19">
        <f t="shared" si="3"/>
        <v>4</v>
      </c>
      <c r="AI38" s="28">
        <f t="shared" si="2"/>
        <v>7</v>
      </c>
    </row>
    <row r="39" spans="1:35" x14ac:dyDescent="0.2">
      <c r="A39" s="10" t="s">
        <v>207</v>
      </c>
      <c r="B39" s="6" t="s">
        <v>189</v>
      </c>
      <c r="C39" s="4" t="s">
        <v>39</v>
      </c>
      <c r="D39" s="8"/>
      <c r="E39" s="14"/>
      <c r="F39" s="25"/>
      <c r="G39" s="31">
        <v>191</v>
      </c>
      <c r="H39" s="33"/>
      <c r="I39" s="20">
        <v>90</v>
      </c>
      <c r="J39" s="8"/>
      <c r="K39" s="20">
        <v>110</v>
      </c>
      <c r="L39" s="8"/>
      <c r="M39" s="8"/>
      <c r="N39" s="8"/>
      <c r="O39" s="8"/>
      <c r="P39" s="8"/>
      <c r="Q39" s="8"/>
      <c r="R39" s="9"/>
      <c r="S39" s="9">
        <v>22</v>
      </c>
      <c r="T39" s="47"/>
      <c r="U39" s="20">
        <v>122</v>
      </c>
      <c r="V39" s="22"/>
      <c r="W39" s="9"/>
      <c r="X39" s="8"/>
      <c r="Y39" s="47"/>
      <c r="Z39" s="47"/>
      <c r="AA39" s="32">
        <v>125</v>
      </c>
      <c r="AB39" s="47"/>
      <c r="AC39" s="47"/>
      <c r="AD39" s="7">
        <f t="shared" si="1"/>
        <v>660</v>
      </c>
      <c r="AE39" s="72">
        <v>4</v>
      </c>
      <c r="AF39" s="72"/>
      <c r="AG39" s="72"/>
      <c r="AH39" s="19">
        <f t="shared" si="3"/>
        <v>4</v>
      </c>
      <c r="AI39" s="28">
        <f t="shared" si="2"/>
        <v>6</v>
      </c>
    </row>
    <row r="40" spans="1:35" x14ac:dyDescent="0.2">
      <c r="A40" s="10" t="s">
        <v>246</v>
      </c>
      <c r="B40" s="6" t="s">
        <v>77</v>
      </c>
      <c r="C40" s="4" t="s">
        <v>78</v>
      </c>
      <c r="D40" s="8"/>
      <c r="E40" s="20">
        <v>120</v>
      </c>
      <c r="F40" s="8"/>
      <c r="G40" s="31"/>
      <c r="H40" s="33"/>
      <c r="I40" s="20">
        <v>78</v>
      </c>
      <c r="J40" s="8"/>
      <c r="K40" s="8"/>
      <c r="L40" s="8"/>
      <c r="M40" s="32">
        <v>116</v>
      </c>
      <c r="N40" s="8"/>
      <c r="O40" s="8"/>
      <c r="P40" s="8"/>
      <c r="Q40" s="8"/>
      <c r="R40" s="9"/>
      <c r="S40" s="9">
        <v>28</v>
      </c>
      <c r="T40" s="47"/>
      <c r="U40" s="20">
        <v>86</v>
      </c>
      <c r="V40" s="22"/>
      <c r="W40" s="9"/>
      <c r="X40" s="8"/>
      <c r="Y40" s="47"/>
      <c r="Z40" s="47"/>
      <c r="AA40" s="47"/>
      <c r="AB40" s="47"/>
      <c r="AC40" s="47"/>
      <c r="AD40" s="7">
        <f t="shared" si="1"/>
        <v>428</v>
      </c>
      <c r="AE40" s="72">
        <v>4</v>
      </c>
      <c r="AF40" s="72"/>
      <c r="AG40" s="72"/>
      <c r="AH40" s="19">
        <f t="shared" si="3"/>
        <v>4</v>
      </c>
      <c r="AI40" s="28">
        <f t="shared" si="2"/>
        <v>5</v>
      </c>
    </row>
    <row r="41" spans="1:35" x14ac:dyDescent="0.2">
      <c r="A41" s="10" t="s">
        <v>247</v>
      </c>
      <c r="B41" s="6" t="s">
        <v>53</v>
      </c>
      <c r="C41" s="4" t="s">
        <v>43</v>
      </c>
      <c r="D41" s="8">
        <v>74</v>
      </c>
      <c r="E41" s="20">
        <v>84</v>
      </c>
      <c r="F41" s="26">
        <v>58</v>
      </c>
      <c r="G41" s="31"/>
      <c r="H41" s="33">
        <v>96</v>
      </c>
      <c r="I41" s="20">
        <v>122</v>
      </c>
      <c r="J41" s="5">
        <v>242</v>
      </c>
      <c r="K41" s="20">
        <v>158</v>
      </c>
      <c r="L41" s="8"/>
      <c r="M41" s="8"/>
      <c r="N41" s="8">
        <v>96</v>
      </c>
      <c r="O41" s="20">
        <v>164</v>
      </c>
      <c r="P41" s="8"/>
      <c r="Q41" s="8"/>
      <c r="R41" s="9"/>
      <c r="S41" s="9">
        <v>49</v>
      </c>
      <c r="T41" s="47"/>
      <c r="U41" s="20">
        <v>170</v>
      </c>
      <c r="V41" s="26">
        <v>235.5</v>
      </c>
      <c r="W41" s="9">
        <v>94</v>
      </c>
      <c r="X41" s="8"/>
      <c r="Y41" s="47">
        <v>172</v>
      </c>
      <c r="Z41" s="47"/>
      <c r="AA41" s="47">
        <v>108</v>
      </c>
      <c r="AB41" s="47"/>
      <c r="AC41" s="32">
        <v>91</v>
      </c>
      <c r="AD41" s="7">
        <f t="shared" si="1"/>
        <v>2013.5</v>
      </c>
      <c r="AE41" s="72">
        <v>8</v>
      </c>
      <c r="AF41" s="72"/>
      <c r="AG41" s="72"/>
      <c r="AH41" s="19">
        <f t="shared" si="3"/>
        <v>8</v>
      </c>
      <c r="AI41" s="28">
        <f t="shared" si="2"/>
        <v>16</v>
      </c>
    </row>
    <row r="42" spans="1:35" x14ac:dyDescent="0.2">
      <c r="A42" s="10" t="s">
        <v>248</v>
      </c>
      <c r="B42" s="6" t="s">
        <v>162</v>
      </c>
      <c r="C42" s="4" t="s">
        <v>40</v>
      </c>
      <c r="D42" s="8"/>
      <c r="E42" s="8"/>
      <c r="F42" s="26">
        <v>122.5</v>
      </c>
      <c r="G42" s="31"/>
      <c r="H42" s="33">
        <v>40</v>
      </c>
      <c r="I42" s="14"/>
      <c r="J42" s="8"/>
      <c r="K42" s="8"/>
      <c r="L42" s="8"/>
      <c r="M42" s="8"/>
      <c r="N42" s="8"/>
      <c r="O42" s="8"/>
      <c r="P42" s="8"/>
      <c r="Q42" s="8"/>
      <c r="R42" s="9"/>
      <c r="S42" s="9"/>
      <c r="T42" s="47"/>
      <c r="U42" s="8"/>
      <c r="V42" s="26">
        <v>52</v>
      </c>
      <c r="W42" s="9"/>
      <c r="X42" s="8"/>
      <c r="Y42" s="47"/>
      <c r="Z42" s="47"/>
      <c r="AA42" s="47"/>
      <c r="AB42" s="47"/>
      <c r="AC42" s="47"/>
      <c r="AD42" s="7">
        <f t="shared" si="1"/>
        <v>214.5</v>
      </c>
      <c r="AE42" s="72">
        <v>2</v>
      </c>
      <c r="AF42" s="72"/>
      <c r="AG42" s="72"/>
      <c r="AH42" s="19">
        <f t="shared" si="3"/>
        <v>2</v>
      </c>
      <c r="AI42" s="28">
        <f t="shared" si="2"/>
        <v>3</v>
      </c>
    </row>
    <row r="43" spans="1:35" x14ac:dyDescent="0.2">
      <c r="A43" s="10" t="s">
        <v>249</v>
      </c>
      <c r="B43" s="6" t="s">
        <v>56</v>
      </c>
      <c r="C43" s="4" t="s">
        <v>57</v>
      </c>
      <c r="D43" s="8">
        <v>40</v>
      </c>
      <c r="E43" s="14"/>
      <c r="F43" s="8"/>
      <c r="G43" s="31"/>
      <c r="H43" s="33"/>
      <c r="I43" s="20">
        <v>45</v>
      </c>
      <c r="J43" s="8"/>
      <c r="K43" s="8"/>
      <c r="L43" s="8"/>
      <c r="M43" s="8"/>
      <c r="N43" s="8"/>
      <c r="O43" s="8"/>
      <c r="P43" s="8"/>
      <c r="Q43" s="8"/>
      <c r="R43" s="9"/>
      <c r="S43" s="9">
        <v>20</v>
      </c>
      <c r="T43" s="47"/>
      <c r="U43" s="8"/>
      <c r="V43" s="22"/>
      <c r="W43" s="9"/>
      <c r="X43" s="5">
        <v>45</v>
      </c>
      <c r="Y43" s="47"/>
      <c r="Z43" s="47"/>
      <c r="AA43" s="47"/>
      <c r="AB43" s="47"/>
      <c r="AC43" s="47"/>
      <c r="AD43" s="7">
        <f t="shared" si="1"/>
        <v>150</v>
      </c>
      <c r="AE43" s="72">
        <v>1</v>
      </c>
      <c r="AF43" s="72"/>
      <c r="AG43" s="72"/>
      <c r="AH43" s="19">
        <f t="shared" si="3"/>
        <v>1</v>
      </c>
      <c r="AI43" s="28">
        <f t="shared" si="2"/>
        <v>4</v>
      </c>
    </row>
    <row r="44" spans="1:35" x14ac:dyDescent="0.2">
      <c r="A44" s="10" t="s">
        <v>250</v>
      </c>
      <c r="B44" s="6" t="s">
        <v>79</v>
      </c>
      <c r="C44" s="4" t="s">
        <v>3</v>
      </c>
      <c r="D44" s="8"/>
      <c r="E44" s="20">
        <v>72</v>
      </c>
      <c r="F44" s="26">
        <v>54</v>
      </c>
      <c r="G44" s="31"/>
      <c r="H44" s="33"/>
      <c r="I44" s="20">
        <v>122</v>
      </c>
      <c r="J44" s="8"/>
      <c r="K44" s="8"/>
      <c r="L44" s="8"/>
      <c r="M44" s="8"/>
      <c r="N44" s="8"/>
      <c r="O44" s="20">
        <v>49</v>
      </c>
      <c r="P44" s="8"/>
      <c r="Q44" s="8"/>
      <c r="R44" s="9"/>
      <c r="S44" s="9"/>
      <c r="T44" s="47"/>
      <c r="U44" s="20">
        <v>51</v>
      </c>
      <c r="V44" s="26">
        <v>62</v>
      </c>
      <c r="W44" s="9"/>
      <c r="X44" s="5">
        <v>53</v>
      </c>
      <c r="Y44" s="47"/>
      <c r="Z44" s="47"/>
      <c r="AA44" s="47"/>
      <c r="AB44" s="47"/>
      <c r="AC44" s="47"/>
      <c r="AD44" s="7">
        <f t="shared" si="1"/>
        <v>463</v>
      </c>
      <c r="AE44" s="72">
        <v>6</v>
      </c>
      <c r="AF44" s="72"/>
      <c r="AG44" s="72"/>
      <c r="AH44" s="19">
        <f t="shared" si="3"/>
        <v>6</v>
      </c>
      <c r="AI44" s="28">
        <f t="shared" si="2"/>
        <v>7</v>
      </c>
    </row>
    <row r="45" spans="1:35" x14ac:dyDescent="0.2">
      <c r="A45" s="10" t="s">
        <v>251</v>
      </c>
      <c r="B45" s="6" t="s">
        <v>324</v>
      </c>
      <c r="C45" s="4" t="s">
        <v>43</v>
      </c>
      <c r="D45" s="4"/>
      <c r="E45" s="22"/>
      <c r="F45" s="22"/>
      <c r="G45" s="8"/>
      <c r="H45" s="8"/>
      <c r="I45" s="8"/>
      <c r="J45" s="8"/>
      <c r="K45" s="8"/>
      <c r="L45" s="8"/>
      <c r="M45" s="8"/>
      <c r="N45" s="8">
        <v>40</v>
      </c>
      <c r="O45" s="8"/>
      <c r="P45" s="8"/>
      <c r="Q45" s="8"/>
      <c r="R45" s="9"/>
      <c r="S45" s="9"/>
      <c r="T45" s="47"/>
      <c r="U45" s="8"/>
      <c r="V45" s="22"/>
      <c r="W45" s="9"/>
      <c r="X45" s="8"/>
      <c r="Y45" s="47"/>
      <c r="Z45" s="47"/>
      <c r="AA45" s="47"/>
      <c r="AB45" s="47"/>
      <c r="AC45" s="47"/>
      <c r="AD45" s="7">
        <f t="shared" si="1"/>
        <v>40</v>
      </c>
      <c r="AE45" s="72">
        <v>0</v>
      </c>
      <c r="AF45" s="72"/>
      <c r="AG45" s="72"/>
      <c r="AH45" s="19">
        <f t="shared" si="3"/>
        <v>0</v>
      </c>
      <c r="AI45" s="28">
        <f t="shared" si="2"/>
        <v>1</v>
      </c>
    </row>
    <row r="46" spans="1:35" x14ac:dyDescent="0.2">
      <c r="A46" s="10" t="s">
        <v>252</v>
      </c>
      <c r="B46" s="6" t="s">
        <v>357</v>
      </c>
      <c r="C46" s="4" t="s">
        <v>35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9"/>
      <c r="S46" s="9"/>
      <c r="T46" s="47"/>
      <c r="U46" s="8"/>
      <c r="V46" s="22"/>
      <c r="W46" s="9"/>
      <c r="X46" s="5"/>
      <c r="Y46" s="47"/>
      <c r="Z46" s="47"/>
      <c r="AA46" s="47"/>
      <c r="AB46" s="32">
        <v>70</v>
      </c>
      <c r="AC46" s="47"/>
      <c r="AD46" s="7">
        <f t="shared" si="1"/>
        <v>70</v>
      </c>
      <c r="AE46" s="72">
        <v>1</v>
      </c>
      <c r="AF46" s="72"/>
      <c r="AG46" s="72"/>
      <c r="AH46" s="19">
        <f t="shared" si="3"/>
        <v>1</v>
      </c>
      <c r="AI46" s="28">
        <f t="shared" si="2"/>
        <v>1</v>
      </c>
    </row>
    <row r="47" spans="1:35" x14ac:dyDescent="0.2">
      <c r="A47" s="10" t="s">
        <v>253</v>
      </c>
      <c r="B47" s="6" t="s">
        <v>187</v>
      </c>
      <c r="C47" s="4" t="s">
        <v>188</v>
      </c>
      <c r="D47" s="8"/>
      <c r="E47" s="14"/>
      <c r="F47" s="25"/>
      <c r="G47" s="31"/>
      <c r="H47" s="33"/>
      <c r="I47" s="20">
        <v>55</v>
      </c>
      <c r="J47" s="8"/>
      <c r="K47" s="20">
        <v>47</v>
      </c>
      <c r="L47" s="8"/>
      <c r="M47" s="32">
        <v>99</v>
      </c>
      <c r="N47" s="8"/>
      <c r="O47" s="20">
        <v>68</v>
      </c>
      <c r="P47" s="8"/>
      <c r="Q47" s="8"/>
      <c r="R47" s="9"/>
      <c r="S47" s="9"/>
      <c r="T47" s="47"/>
      <c r="U47" s="20">
        <v>51</v>
      </c>
      <c r="V47" s="22"/>
      <c r="W47" s="9"/>
      <c r="X47" s="8"/>
      <c r="Y47" s="47"/>
      <c r="Z47" s="47"/>
      <c r="AA47" s="47"/>
      <c r="AB47" s="47"/>
      <c r="AC47" s="47"/>
      <c r="AD47" s="7">
        <f t="shared" si="1"/>
        <v>320</v>
      </c>
      <c r="AE47" s="72">
        <v>4</v>
      </c>
      <c r="AF47" s="72"/>
      <c r="AG47" s="72"/>
      <c r="AH47" s="19">
        <f t="shared" si="3"/>
        <v>4</v>
      </c>
      <c r="AI47" s="28">
        <f t="shared" si="2"/>
        <v>5</v>
      </c>
    </row>
    <row r="48" spans="1:35" ht="16" customHeight="1" x14ac:dyDescent="0.2">
      <c r="A48" s="10" t="s">
        <v>254</v>
      </c>
      <c r="B48" s="6" t="s">
        <v>160</v>
      </c>
      <c r="C48" s="4" t="s">
        <v>3</v>
      </c>
      <c r="D48" s="8"/>
      <c r="E48" s="8"/>
      <c r="F48" s="26">
        <v>52</v>
      </c>
      <c r="G48" s="31"/>
      <c r="H48" s="33"/>
      <c r="I48" s="14"/>
      <c r="J48" s="8"/>
      <c r="K48" s="8"/>
      <c r="L48" s="8"/>
      <c r="M48" s="8"/>
      <c r="N48" s="8"/>
      <c r="O48" s="8"/>
      <c r="P48" s="8"/>
      <c r="Q48" s="8"/>
      <c r="R48" s="9"/>
      <c r="S48" s="9"/>
      <c r="T48" s="47"/>
      <c r="U48" s="8"/>
      <c r="V48" s="22"/>
      <c r="W48" s="9"/>
      <c r="X48" s="8"/>
      <c r="Y48" s="47"/>
      <c r="Z48" s="47"/>
      <c r="AA48" s="47"/>
      <c r="AB48" s="47"/>
      <c r="AC48" s="47"/>
      <c r="AD48" s="7">
        <f t="shared" si="1"/>
        <v>52</v>
      </c>
      <c r="AE48" s="72">
        <v>1</v>
      </c>
      <c r="AF48" s="72"/>
      <c r="AG48" s="72"/>
      <c r="AH48" s="19">
        <f t="shared" si="3"/>
        <v>1</v>
      </c>
      <c r="AI48" s="28">
        <f t="shared" si="2"/>
        <v>1</v>
      </c>
    </row>
    <row r="49" spans="1:35" x14ac:dyDescent="0.2">
      <c r="A49" s="10" t="s">
        <v>255</v>
      </c>
      <c r="B49" s="6" t="s">
        <v>66</v>
      </c>
      <c r="C49" s="4" t="s">
        <v>6</v>
      </c>
      <c r="D49" s="8"/>
      <c r="E49" s="20">
        <v>53</v>
      </c>
      <c r="F49" s="26">
        <v>64</v>
      </c>
      <c r="G49" s="31"/>
      <c r="H49" s="33"/>
      <c r="I49" s="14"/>
      <c r="J49" s="8"/>
      <c r="K49" s="8"/>
      <c r="L49" s="8"/>
      <c r="M49" s="8"/>
      <c r="N49" s="8"/>
      <c r="O49" s="8"/>
      <c r="P49" s="8"/>
      <c r="Q49" s="8"/>
      <c r="R49" s="9"/>
      <c r="S49" s="9"/>
      <c r="T49" s="47"/>
      <c r="U49" s="8"/>
      <c r="V49" s="22"/>
      <c r="W49" s="9"/>
      <c r="X49" s="8"/>
      <c r="Y49" s="47"/>
      <c r="Z49" s="47"/>
      <c r="AA49" s="47"/>
      <c r="AB49" s="47"/>
      <c r="AC49" s="47"/>
      <c r="AD49" s="7">
        <f t="shared" si="1"/>
        <v>117</v>
      </c>
      <c r="AE49" s="72">
        <v>2</v>
      </c>
      <c r="AF49" s="72"/>
      <c r="AG49" s="72"/>
      <c r="AH49" s="19">
        <f t="shared" si="3"/>
        <v>2</v>
      </c>
      <c r="AI49" s="28">
        <f t="shared" si="2"/>
        <v>2</v>
      </c>
    </row>
    <row r="50" spans="1:35" x14ac:dyDescent="0.2">
      <c r="A50" s="10" t="s">
        <v>256</v>
      </c>
      <c r="B50" s="6" t="s">
        <v>67</v>
      </c>
      <c r="C50" s="4" t="s">
        <v>34</v>
      </c>
      <c r="D50" s="8"/>
      <c r="E50" s="20">
        <v>108</v>
      </c>
      <c r="F50" s="26">
        <v>161.5</v>
      </c>
      <c r="G50" s="31"/>
      <c r="H50" s="33"/>
      <c r="I50" s="20">
        <v>59</v>
      </c>
      <c r="J50" s="8"/>
      <c r="K50" s="8"/>
      <c r="L50" s="8"/>
      <c r="M50" s="8"/>
      <c r="N50" s="8"/>
      <c r="O50" s="20">
        <v>152</v>
      </c>
      <c r="P50" s="8"/>
      <c r="Q50" s="8"/>
      <c r="R50" s="9"/>
      <c r="S50" s="9">
        <v>73</v>
      </c>
      <c r="T50" s="47"/>
      <c r="U50" s="8"/>
      <c r="V50" s="26">
        <v>175</v>
      </c>
      <c r="W50" s="9"/>
      <c r="X50" s="8"/>
      <c r="Y50" s="47"/>
      <c r="Z50" s="47"/>
      <c r="AA50" s="47"/>
      <c r="AB50" s="47"/>
      <c r="AC50" s="32">
        <v>159</v>
      </c>
      <c r="AD50" s="7">
        <f t="shared" si="1"/>
        <v>887.5</v>
      </c>
      <c r="AE50" s="72">
        <v>6</v>
      </c>
      <c r="AF50" s="72"/>
      <c r="AG50" s="72"/>
      <c r="AH50" s="19">
        <f t="shared" si="3"/>
        <v>6</v>
      </c>
      <c r="AI50" s="28">
        <f t="shared" si="2"/>
        <v>7</v>
      </c>
    </row>
    <row r="51" spans="1:35" x14ac:dyDescent="0.2">
      <c r="A51" s="10" t="s">
        <v>257</v>
      </c>
      <c r="B51" s="6" t="s">
        <v>68</v>
      </c>
      <c r="C51" s="4" t="s">
        <v>33</v>
      </c>
      <c r="D51" s="8"/>
      <c r="E51" s="20">
        <v>55</v>
      </c>
      <c r="F51" s="26">
        <v>56</v>
      </c>
      <c r="G51" s="32">
        <v>159</v>
      </c>
      <c r="H51" s="33"/>
      <c r="I51" s="14"/>
      <c r="J51" s="8"/>
      <c r="K51" s="8"/>
      <c r="L51" s="8"/>
      <c r="M51" s="8"/>
      <c r="N51" s="8"/>
      <c r="O51" s="8"/>
      <c r="P51" s="8"/>
      <c r="Q51" s="8"/>
      <c r="R51" s="9"/>
      <c r="S51" s="9"/>
      <c r="T51" s="47"/>
      <c r="U51" s="20">
        <v>47</v>
      </c>
      <c r="V51" s="22"/>
      <c r="W51" s="9"/>
      <c r="X51" s="8"/>
      <c r="Y51" s="47"/>
      <c r="Z51" s="47"/>
      <c r="AA51" s="47"/>
      <c r="AB51" s="47"/>
      <c r="AC51" s="47"/>
      <c r="AD51" s="7">
        <f t="shared" si="1"/>
        <v>317</v>
      </c>
      <c r="AE51" s="72">
        <v>4</v>
      </c>
      <c r="AF51" s="72"/>
      <c r="AG51" s="72"/>
      <c r="AH51" s="19">
        <f t="shared" si="3"/>
        <v>4</v>
      </c>
      <c r="AI51" s="28">
        <f t="shared" si="2"/>
        <v>4</v>
      </c>
    </row>
    <row r="52" spans="1:35" x14ac:dyDescent="0.2">
      <c r="A52" s="10" t="s">
        <v>258</v>
      </c>
      <c r="B52" s="6" t="s">
        <v>193</v>
      </c>
      <c r="C52" s="4" t="s">
        <v>194</v>
      </c>
      <c r="D52" s="8"/>
      <c r="E52" s="14"/>
      <c r="F52" s="25"/>
      <c r="G52" s="31"/>
      <c r="H52" s="33"/>
      <c r="I52" s="20">
        <v>57</v>
      </c>
      <c r="J52" s="8"/>
      <c r="K52" s="8"/>
      <c r="L52" s="32">
        <v>174</v>
      </c>
      <c r="M52" s="8"/>
      <c r="N52" s="8"/>
      <c r="O52" s="20">
        <v>45</v>
      </c>
      <c r="P52" s="8"/>
      <c r="Q52" s="8"/>
      <c r="R52" s="9"/>
      <c r="S52" s="9"/>
      <c r="T52" s="47"/>
      <c r="U52" s="8"/>
      <c r="V52" s="22"/>
      <c r="W52" s="9"/>
      <c r="X52" s="8"/>
      <c r="Y52" s="47"/>
      <c r="Z52" s="47"/>
      <c r="AA52" s="47"/>
      <c r="AB52" s="47"/>
      <c r="AC52" s="47"/>
      <c r="AD52" s="7">
        <f t="shared" si="1"/>
        <v>276</v>
      </c>
      <c r="AE52" s="72">
        <v>3</v>
      </c>
      <c r="AF52" s="72"/>
      <c r="AG52" s="72"/>
      <c r="AH52" s="19">
        <f t="shared" si="3"/>
        <v>3</v>
      </c>
      <c r="AI52" s="28">
        <f t="shared" si="2"/>
        <v>3</v>
      </c>
    </row>
    <row r="53" spans="1:35" x14ac:dyDescent="0.2">
      <c r="A53" s="10" t="s">
        <v>259</v>
      </c>
      <c r="B53" s="6" t="s">
        <v>197</v>
      </c>
      <c r="C53" s="4" t="s">
        <v>196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9"/>
      <c r="S53" s="9"/>
      <c r="T53" s="47"/>
      <c r="U53" s="8"/>
      <c r="V53" s="22"/>
      <c r="W53" s="9"/>
      <c r="X53" s="5"/>
      <c r="Y53" s="47"/>
      <c r="Z53" s="47"/>
      <c r="AA53" s="47"/>
      <c r="AB53" s="32">
        <v>89</v>
      </c>
      <c r="AC53" s="47"/>
      <c r="AD53" s="7">
        <f t="shared" si="1"/>
        <v>89</v>
      </c>
      <c r="AE53" s="72">
        <v>1</v>
      </c>
      <c r="AF53" s="72"/>
      <c r="AG53" s="72"/>
      <c r="AH53" s="19">
        <f t="shared" si="3"/>
        <v>1</v>
      </c>
      <c r="AI53" s="28">
        <f t="shared" si="2"/>
        <v>1</v>
      </c>
    </row>
    <row r="54" spans="1:35" ht="16" customHeight="1" x14ac:dyDescent="0.2">
      <c r="A54" s="10" t="s">
        <v>260</v>
      </c>
      <c r="B54" s="6" t="s">
        <v>64</v>
      </c>
      <c r="C54" s="4" t="s">
        <v>39</v>
      </c>
      <c r="D54" s="8"/>
      <c r="E54" s="20">
        <v>232</v>
      </c>
      <c r="F54" s="26">
        <v>368</v>
      </c>
      <c r="G54" s="31"/>
      <c r="H54" s="33"/>
      <c r="I54" s="14"/>
      <c r="J54" s="8"/>
      <c r="K54" s="8"/>
      <c r="L54" s="8"/>
      <c r="M54" s="8"/>
      <c r="N54" s="8"/>
      <c r="O54" s="8"/>
      <c r="P54" s="8"/>
      <c r="Q54" s="8"/>
      <c r="R54" s="9"/>
      <c r="S54" s="9"/>
      <c r="T54" s="47"/>
      <c r="U54" s="20">
        <v>276</v>
      </c>
      <c r="V54" s="26">
        <v>436</v>
      </c>
      <c r="W54" s="9"/>
      <c r="X54" s="5">
        <v>192</v>
      </c>
      <c r="Y54" s="47"/>
      <c r="Z54" s="47"/>
      <c r="AA54" s="32">
        <v>189</v>
      </c>
      <c r="AB54" s="47"/>
      <c r="AC54" s="47"/>
      <c r="AD54" s="7">
        <f t="shared" si="1"/>
        <v>1693</v>
      </c>
      <c r="AE54" s="72">
        <v>5</v>
      </c>
      <c r="AF54" s="72">
        <v>1</v>
      </c>
      <c r="AG54" s="72"/>
      <c r="AH54" s="19">
        <f t="shared" si="3"/>
        <v>6</v>
      </c>
      <c r="AI54" s="28">
        <f t="shared" si="2"/>
        <v>6</v>
      </c>
    </row>
    <row r="55" spans="1:35" x14ac:dyDescent="0.2">
      <c r="A55" s="10" t="s">
        <v>261</v>
      </c>
      <c r="B55" s="6" t="s">
        <v>133</v>
      </c>
      <c r="C55" s="4" t="s">
        <v>132</v>
      </c>
      <c r="D55" s="8"/>
      <c r="E55" s="14"/>
      <c r="F55" s="22">
        <v>58</v>
      </c>
      <c r="G55" s="31"/>
      <c r="H55" s="33"/>
      <c r="I55" s="20">
        <v>51</v>
      </c>
      <c r="J55" s="8"/>
      <c r="K55" s="8"/>
      <c r="L55" s="8"/>
      <c r="M55" s="8"/>
      <c r="N55" s="8"/>
      <c r="O55" s="8"/>
      <c r="P55" s="8"/>
      <c r="Q55" s="8"/>
      <c r="R55" s="9"/>
      <c r="S55" s="9">
        <v>22</v>
      </c>
      <c r="T55" s="32">
        <v>125</v>
      </c>
      <c r="U55" s="20">
        <v>192</v>
      </c>
      <c r="V55" s="22"/>
      <c r="W55" s="9"/>
      <c r="X55" s="8"/>
      <c r="Y55" s="47"/>
      <c r="Z55" s="47"/>
      <c r="AA55" s="47"/>
      <c r="AB55" s="47"/>
      <c r="AC55" s="47"/>
      <c r="AD55" s="7">
        <f t="shared" si="1"/>
        <v>448</v>
      </c>
      <c r="AE55" s="72">
        <v>3</v>
      </c>
      <c r="AF55" s="72"/>
      <c r="AG55" s="72"/>
      <c r="AH55" s="19">
        <f t="shared" si="3"/>
        <v>3</v>
      </c>
      <c r="AI55" s="28">
        <f t="shared" si="2"/>
        <v>5</v>
      </c>
    </row>
    <row r="56" spans="1:35" x14ac:dyDescent="0.2">
      <c r="A56" s="10" t="s">
        <v>262</v>
      </c>
      <c r="B56" s="6" t="s">
        <v>360</v>
      </c>
      <c r="C56" s="4" t="s">
        <v>2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9"/>
      <c r="S56" s="9"/>
      <c r="T56" s="47"/>
      <c r="U56" s="8"/>
      <c r="V56" s="22"/>
      <c r="W56" s="9"/>
      <c r="X56" s="5"/>
      <c r="Y56" s="47"/>
      <c r="Z56" s="47"/>
      <c r="AA56" s="47"/>
      <c r="AB56" s="47"/>
      <c r="AC56" s="32">
        <v>110</v>
      </c>
      <c r="AD56" s="7">
        <f t="shared" si="1"/>
        <v>110</v>
      </c>
      <c r="AE56" s="72">
        <v>1</v>
      </c>
      <c r="AF56" s="72"/>
      <c r="AG56" s="72"/>
      <c r="AH56" s="19">
        <f t="shared" si="3"/>
        <v>1</v>
      </c>
      <c r="AI56" s="28">
        <f t="shared" si="2"/>
        <v>1</v>
      </c>
    </row>
    <row r="57" spans="1:35" x14ac:dyDescent="0.2">
      <c r="A57" s="10" t="s">
        <v>263</v>
      </c>
      <c r="B57" s="6" t="s">
        <v>338</v>
      </c>
      <c r="C57" s="4" t="s">
        <v>39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9"/>
      <c r="S57" s="9"/>
      <c r="T57" s="47"/>
      <c r="U57" s="8"/>
      <c r="V57" s="22"/>
      <c r="W57" s="9"/>
      <c r="X57" s="5"/>
      <c r="Y57" s="47"/>
      <c r="Z57" s="47"/>
      <c r="AA57" s="32">
        <v>89</v>
      </c>
      <c r="AB57" s="47"/>
      <c r="AC57" s="47"/>
      <c r="AD57" s="7">
        <f t="shared" si="1"/>
        <v>89</v>
      </c>
      <c r="AE57" s="72">
        <v>1</v>
      </c>
      <c r="AF57" s="72"/>
      <c r="AG57" s="72"/>
      <c r="AH57" s="19">
        <f t="shared" si="3"/>
        <v>1</v>
      </c>
      <c r="AI57" s="28">
        <f t="shared" si="2"/>
        <v>1</v>
      </c>
    </row>
    <row r="58" spans="1:35" x14ac:dyDescent="0.2">
      <c r="A58" s="10" t="s">
        <v>264</v>
      </c>
      <c r="B58" s="6" t="s">
        <v>331</v>
      </c>
      <c r="C58" s="4" t="s">
        <v>305</v>
      </c>
      <c r="D58" s="4"/>
      <c r="E58" s="22"/>
      <c r="F58" s="22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9"/>
      <c r="S58" s="9"/>
      <c r="T58" s="32">
        <v>79.5</v>
      </c>
      <c r="U58" s="8"/>
      <c r="V58" s="22"/>
      <c r="W58" s="9"/>
      <c r="X58" s="8"/>
      <c r="Y58" s="47"/>
      <c r="Z58" s="47"/>
      <c r="AA58" s="47"/>
      <c r="AB58" s="47"/>
      <c r="AC58" s="47"/>
      <c r="AD58" s="7">
        <f t="shared" si="1"/>
        <v>79.5</v>
      </c>
      <c r="AE58" s="72">
        <v>1</v>
      </c>
      <c r="AF58" s="72"/>
      <c r="AG58" s="72"/>
      <c r="AH58" s="19">
        <f t="shared" si="3"/>
        <v>1</v>
      </c>
      <c r="AI58" s="28">
        <f t="shared" si="2"/>
        <v>1</v>
      </c>
    </row>
    <row r="59" spans="1:35" x14ac:dyDescent="0.2">
      <c r="A59" s="10" t="s">
        <v>265</v>
      </c>
      <c r="B59" s="6" t="s">
        <v>65</v>
      </c>
      <c r="C59" s="4" t="s">
        <v>59</v>
      </c>
      <c r="D59" s="4"/>
      <c r="E59" s="22"/>
      <c r="F59" s="22"/>
      <c r="G59" s="8"/>
      <c r="H59" s="8"/>
      <c r="I59" s="8"/>
      <c r="J59" s="8"/>
      <c r="K59" s="20">
        <v>53</v>
      </c>
      <c r="L59" s="8"/>
      <c r="M59" s="31">
        <v>89.5</v>
      </c>
      <c r="N59" s="8"/>
      <c r="O59" s="20">
        <v>47</v>
      </c>
      <c r="P59" s="47">
        <v>116</v>
      </c>
      <c r="Q59" s="8"/>
      <c r="R59" s="9"/>
      <c r="S59" s="9">
        <v>26</v>
      </c>
      <c r="T59" s="47"/>
      <c r="U59" s="8"/>
      <c r="V59" s="22"/>
      <c r="W59" s="9"/>
      <c r="X59" s="8"/>
      <c r="Y59" s="47"/>
      <c r="Z59" s="47"/>
      <c r="AA59" s="47"/>
      <c r="AB59" s="47"/>
      <c r="AC59" s="47"/>
      <c r="AD59" s="7">
        <f t="shared" si="1"/>
        <v>331.5</v>
      </c>
      <c r="AE59" s="72">
        <v>2</v>
      </c>
      <c r="AF59" s="72"/>
      <c r="AG59" s="72"/>
      <c r="AH59" s="19">
        <f t="shared" si="3"/>
        <v>2</v>
      </c>
      <c r="AI59" s="28">
        <f t="shared" si="2"/>
        <v>5</v>
      </c>
    </row>
    <row r="60" spans="1:35" ht="16" customHeight="1" x14ac:dyDescent="0.2">
      <c r="A60" s="10" t="s">
        <v>266</v>
      </c>
      <c r="B60" s="6" t="s">
        <v>63</v>
      </c>
      <c r="C60" s="4" t="s">
        <v>57</v>
      </c>
      <c r="D60" s="8"/>
      <c r="E60" s="20">
        <v>190</v>
      </c>
      <c r="F60" s="26">
        <v>239.5</v>
      </c>
      <c r="G60" s="31"/>
      <c r="H60" s="33"/>
      <c r="I60" s="20">
        <v>238</v>
      </c>
      <c r="J60" s="8"/>
      <c r="K60" s="20">
        <v>234</v>
      </c>
      <c r="L60" s="8"/>
      <c r="M60" s="8"/>
      <c r="N60" s="8"/>
      <c r="O60" s="8"/>
      <c r="P60" s="8"/>
      <c r="Q60" s="8"/>
      <c r="R60" s="9"/>
      <c r="S60" s="9"/>
      <c r="T60" s="47"/>
      <c r="U60" s="8"/>
      <c r="V60" s="26">
        <v>216</v>
      </c>
      <c r="W60" s="9"/>
      <c r="X60" s="5">
        <v>158</v>
      </c>
      <c r="Y60" s="47"/>
      <c r="Z60" s="47"/>
      <c r="AA60" s="47"/>
      <c r="AB60" s="47"/>
      <c r="AC60" s="32">
        <v>191</v>
      </c>
      <c r="AD60" s="7">
        <f t="shared" si="1"/>
        <v>1466.5</v>
      </c>
      <c r="AE60" s="72">
        <v>6</v>
      </c>
      <c r="AF60" s="72"/>
      <c r="AG60" s="72"/>
      <c r="AH60" s="19">
        <f t="shared" si="3"/>
        <v>6</v>
      </c>
      <c r="AI60" s="28">
        <f t="shared" si="2"/>
        <v>7</v>
      </c>
    </row>
    <row r="61" spans="1:35" x14ac:dyDescent="0.2">
      <c r="A61" s="10" t="s">
        <v>267</v>
      </c>
      <c r="B61" s="6" t="s">
        <v>41</v>
      </c>
      <c r="C61" s="4" t="s">
        <v>32</v>
      </c>
      <c r="D61" s="8"/>
      <c r="E61" s="20">
        <v>132</v>
      </c>
      <c r="F61" s="22">
        <v>288</v>
      </c>
      <c r="G61" s="31"/>
      <c r="H61" s="33"/>
      <c r="I61" s="20">
        <v>162</v>
      </c>
      <c r="J61" s="8"/>
      <c r="K61" s="20">
        <v>132</v>
      </c>
      <c r="L61" s="8"/>
      <c r="M61" s="8"/>
      <c r="N61" s="8"/>
      <c r="O61" s="20">
        <v>186</v>
      </c>
      <c r="P61" s="8"/>
      <c r="Q61" s="8"/>
      <c r="R61" s="9"/>
      <c r="S61" s="9"/>
      <c r="T61" s="47"/>
      <c r="U61" s="8"/>
      <c r="V61" s="26">
        <v>175</v>
      </c>
      <c r="W61" s="9"/>
      <c r="X61" s="5">
        <v>110</v>
      </c>
      <c r="Y61" s="47"/>
      <c r="Z61" s="32">
        <v>112</v>
      </c>
      <c r="AA61" s="47"/>
      <c r="AB61" s="47"/>
      <c r="AC61" s="47"/>
      <c r="AD61" s="7">
        <f t="shared" si="1"/>
        <v>1297</v>
      </c>
      <c r="AE61" s="72">
        <v>6</v>
      </c>
      <c r="AF61" s="72"/>
      <c r="AG61" s="72"/>
      <c r="AH61" s="19">
        <f t="shared" si="3"/>
        <v>6</v>
      </c>
      <c r="AI61" s="28">
        <f t="shared" si="2"/>
        <v>8</v>
      </c>
    </row>
    <row r="62" spans="1:35" x14ac:dyDescent="0.2">
      <c r="A62" s="10" t="s">
        <v>268</v>
      </c>
      <c r="B62" s="6" t="s">
        <v>62</v>
      </c>
      <c r="C62" s="4" t="s">
        <v>59</v>
      </c>
      <c r="D62" s="8"/>
      <c r="E62" s="20">
        <v>168</v>
      </c>
      <c r="F62" s="26">
        <v>199</v>
      </c>
      <c r="G62" s="31"/>
      <c r="H62" s="33"/>
      <c r="I62" s="14"/>
      <c r="J62" s="8"/>
      <c r="K62" s="20">
        <v>170</v>
      </c>
      <c r="L62" s="8"/>
      <c r="M62" s="8"/>
      <c r="N62" s="8"/>
      <c r="O62" s="20">
        <v>228</v>
      </c>
      <c r="P62" s="8"/>
      <c r="Q62" s="8"/>
      <c r="R62" s="9"/>
      <c r="S62" s="9">
        <v>61</v>
      </c>
      <c r="T62" s="47"/>
      <c r="U62" s="20">
        <v>158</v>
      </c>
      <c r="V62" s="26">
        <v>58</v>
      </c>
      <c r="W62" s="9"/>
      <c r="X62" s="8"/>
      <c r="Y62" s="47"/>
      <c r="Z62" s="32">
        <v>144</v>
      </c>
      <c r="AA62" s="47"/>
      <c r="AB62" s="47"/>
      <c r="AC62" s="47">
        <v>127</v>
      </c>
      <c r="AD62" s="7">
        <f t="shared" si="1"/>
        <v>1313</v>
      </c>
      <c r="AE62" s="72">
        <v>7</v>
      </c>
      <c r="AF62" s="72"/>
      <c r="AG62" s="72"/>
      <c r="AH62" s="19">
        <f t="shared" si="3"/>
        <v>7</v>
      </c>
      <c r="AI62" s="28">
        <f t="shared" si="2"/>
        <v>9</v>
      </c>
    </row>
    <row r="63" spans="1:35" x14ac:dyDescent="0.2">
      <c r="A63" s="10" t="s">
        <v>269</v>
      </c>
      <c r="B63" s="6" t="s">
        <v>128</v>
      </c>
      <c r="C63" s="4" t="s">
        <v>126</v>
      </c>
      <c r="D63" s="8"/>
      <c r="E63" s="14"/>
      <c r="F63" s="22">
        <v>231.5</v>
      </c>
      <c r="G63" s="31"/>
      <c r="H63" s="33"/>
      <c r="I63" s="20">
        <v>61</v>
      </c>
      <c r="J63" s="8"/>
      <c r="K63" s="20">
        <v>98</v>
      </c>
      <c r="L63" s="8"/>
      <c r="M63" s="8"/>
      <c r="N63" s="8"/>
      <c r="O63" s="20">
        <v>128</v>
      </c>
      <c r="P63" s="8"/>
      <c r="Q63" s="8"/>
      <c r="R63" s="9"/>
      <c r="S63" s="9"/>
      <c r="T63" s="47"/>
      <c r="U63" s="20">
        <v>51</v>
      </c>
      <c r="V63" s="22"/>
      <c r="W63" s="9"/>
      <c r="X63" s="5">
        <v>86</v>
      </c>
      <c r="Y63" s="47"/>
      <c r="Z63" s="47"/>
      <c r="AA63" s="47"/>
      <c r="AB63" s="47"/>
      <c r="AC63" s="47"/>
      <c r="AD63" s="7">
        <f t="shared" si="1"/>
        <v>655.5</v>
      </c>
      <c r="AE63" s="72">
        <v>4</v>
      </c>
      <c r="AF63" s="72"/>
      <c r="AG63" s="72"/>
      <c r="AH63" s="19">
        <f t="shared" si="3"/>
        <v>4</v>
      </c>
      <c r="AI63" s="28">
        <f t="shared" si="2"/>
        <v>6</v>
      </c>
    </row>
    <row r="64" spans="1:35" x14ac:dyDescent="0.2">
      <c r="A64" s="10" t="s">
        <v>270</v>
      </c>
      <c r="B64" s="6" t="s">
        <v>58</v>
      </c>
      <c r="C64" s="4" t="s">
        <v>2</v>
      </c>
      <c r="D64" s="8">
        <v>96</v>
      </c>
      <c r="E64" s="20">
        <v>96</v>
      </c>
      <c r="F64" s="8"/>
      <c r="G64" s="31"/>
      <c r="H64" s="33">
        <v>74</v>
      </c>
      <c r="I64" s="20">
        <v>174</v>
      </c>
      <c r="J64" s="5">
        <v>200</v>
      </c>
      <c r="K64" s="8"/>
      <c r="L64" s="8"/>
      <c r="M64" s="8"/>
      <c r="N64" s="8"/>
      <c r="O64" s="8"/>
      <c r="P64" s="8"/>
      <c r="Q64" s="8"/>
      <c r="R64" s="9"/>
      <c r="S64" s="9"/>
      <c r="T64" s="47"/>
      <c r="U64" s="8"/>
      <c r="V64" s="26">
        <v>196.5</v>
      </c>
      <c r="W64" s="9"/>
      <c r="X64" s="8"/>
      <c r="Y64" s="47"/>
      <c r="Z64" s="47"/>
      <c r="AA64" s="47"/>
      <c r="AB64" s="47"/>
      <c r="AC64" s="47"/>
      <c r="AD64" s="7">
        <f t="shared" si="1"/>
        <v>836.5</v>
      </c>
      <c r="AE64" s="72">
        <v>3</v>
      </c>
      <c r="AF64" s="72"/>
      <c r="AG64" s="72"/>
      <c r="AH64" s="19">
        <f t="shared" si="3"/>
        <v>3</v>
      </c>
      <c r="AI64" s="28">
        <f t="shared" si="2"/>
        <v>6</v>
      </c>
    </row>
    <row r="65" spans="1:35" x14ac:dyDescent="0.2">
      <c r="A65" s="10" t="s">
        <v>271</v>
      </c>
      <c r="B65" s="6" t="s">
        <v>358</v>
      </c>
      <c r="C65" s="4" t="s">
        <v>35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9"/>
      <c r="T65" s="47"/>
      <c r="U65" s="8"/>
      <c r="V65" s="22"/>
      <c r="W65" s="9"/>
      <c r="X65" s="5"/>
      <c r="Y65" s="47"/>
      <c r="Z65" s="47"/>
      <c r="AA65" s="47"/>
      <c r="AB65" s="32">
        <v>79.5</v>
      </c>
      <c r="AC65" s="47"/>
      <c r="AD65" s="7">
        <f t="shared" si="1"/>
        <v>79.5</v>
      </c>
      <c r="AE65" s="72">
        <v>1</v>
      </c>
      <c r="AF65" s="72"/>
      <c r="AG65" s="72"/>
      <c r="AH65" s="19">
        <f t="shared" si="3"/>
        <v>1</v>
      </c>
      <c r="AI65" s="28">
        <f t="shared" si="2"/>
        <v>1</v>
      </c>
    </row>
    <row r="66" spans="1:35" ht="16" customHeight="1" x14ac:dyDescent="0.2">
      <c r="A66" s="10" t="s">
        <v>272</v>
      </c>
      <c r="B66" s="6" t="s">
        <v>54</v>
      </c>
      <c r="C66" s="4" t="s">
        <v>34</v>
      </c>
      <c r="D66" s="8">
        <v>52</v>
      </c>
      <c r="E66" s="14"/>
      <c r="F66" s="8"/>
      <c r="G66" s="31"/>
      <c r="H66" s="33">
        <v>52</v>
      </c>
      <c r="I66" s="20">
        <v>47</v>
      </c>
      <c r="J66" s="5">
        <v>124</v>
      </c>
      <c r="K66" s="8"/>
      <c r="L66" s="8"/>
      <c r="M66" s="8"/>
      <c r="N66" s="8">
        <v>52</v>
      </c>
      <c r="O66" s="8"/>
      <c r="P66" s="8"/>
      <c r="Q66" s="8"/>
      <c r="R66" s="9"/>
      <c r="S66" s="9"/>
      <c r="T66" s="47"/>
      <c r="U66" s="8"/>
      <c r="V66" s="22"/>
      <c r="W66" s="9"/>
      <c r="X66" s="8"/>
      <c r="Y66" s="47"/>
      <c r="Z66" s="47"/>
      <c r="AA66" s="47"/>
      <c r="AB66" s="47"/>
      <c r="AC66" s="32">
        <v>62.5</v>
      </c>
      <c r="AD66" s="7">
        <f t="shared" si="1"/>
        <v>389.5</v>
      </c>
      <c r="AE66" s="72">
        <v>2</v>
      </c>
      <c r="AF66" s="72"/>
      <c r="AG66" s="72"/>
      <c r="AH66" s="19">
        <f t="shared" si="3"/>
        <v>2</v>
      </c>
      <c r="AI66" s="28">
        <f t="shared" si="2"/>
        <v>6</v>
      </c>
    </row>
    <row r="67" spans="1:35" x14ac:dyDescent="0.2">
      <c r="A67" s="10" t="s">
        <v>273</v>
      </c>
      <c r="B67" s="6" t="s">
        <v>158</v>
      </c>
      <c r="C67" s="4" t="s">
        <v>159</v>
      </c>
      <c r="D67" s="8"/>
      <c r="E67" s="8"/>
      <c r="F67" s="26">
        <v>60</v>
      </c>
      <c r="G67" s="31"/>
      <c r="H67" s="33"/>
      <c r="I67" s="20">
        <v>138</v>
      </c>
      <c r="J67" s="8"/>
      <c r="K67" s="20">
        <v>49</v>
      </c>
      <c r="L67" s="8"/>
      <c r="M67" s="8"/>
      <c r="N67" s="8"/>
      <c r="O67" s="8"/>
      <c r="P67" s="8"/>
      <c r="Q67" s="8"/>
      <c r="R67" s="9"/>
      <c r="S67" s="9"/>
      <c r="T67" s="47"/>
      <c r="U67" s="8"/>
      <c r="V67" s="22"/>
      <c r="W67" s="9"/>
      <c r="X67" s="8"/>
      <c r="Y67" s="47"/>
      <c r="Z67" s="47"/>
      <c r="AA67" s="47"/>
      <c r="AB67" s="47"/>
      <c r="AC67" s="47"/>
      <c r="AD67" s="7">
        <f t="shared" si="1"/>
        <v>247</v>
      </c>
      <c r="AE67" s="72">
        <v>3</v>
      </c>
      <c r="AF67" s="72"/>
      <c r="AG67" s="72"/>
      <c r="AH67" s="19">
        <f t="shared" si="3"/>
        <v>3</v>
      </c>
      <c r="AI67" s="28">
        <f t="shared" si="2"/>
        <v>3</v>
      </c>
    </row>
    <row r="68" spans="1:35" x14ac:dyDescent="0.2">
      <c r="A68" s="11"/>
      <c r="B68" s="1"/>
      <c r="C68" s="1"/>
      <c r="D68" s="3"/>
      <c r="E68" s="1"/>
      <c r="F68" s="27"/>
      <c r="AD68" s="1"/>
      <c r="AE68" s="1"/>
      <c r="AF68" s="1"/>
      <c r="AG68" s="1"/>
    </row>
    <row r="69" spans="1:35" x14ac:dyDescent="0.2">
      <c r="A69" s="12"/>
      <c r="B69" s="1"/>
      <c r="C69" s="1"/>
      <c r="D69" s="3"/>
      <c r="E69" s="1"/>
      <c r="F69" s="27"/>
      <c r="AD69" s="1"/>
      <c r="AE69" s="1"/>
      <c r="AF69" s="1"/>
      <c r="AG69" s="1"/>
    </row>
    <row r="70" spans="1:35" x14ac:dyDescent="0.2">
      <c r="A70" s="46"/>
    </row>
  </sheetData>
  <sortState xmlns:xlrd2="http://schemas.microsoft.com/office/spreadsheetml/2017/richdata2" ref="B4:AI67">
    <sortCondition ref="B4:B67"/>
  </sortState>
  <mergeCells count="9">
    <mergeCell ref="AG2:AG3"/>
    <mergeCell ref="AI2:AI3"/>
    <mergeCell ref="AE2:AE3"/>
    <mergeCell ref="AF2:AF3"/>
    <mergeCell ref="A2:A3"/>
    <mergeCell ref="B2:B3"/>
    <mergeCell ref="C2:C3"/>
    <mergeCell ref="AD2:AD3"/>
    <mergeCell ref="AH2:AH3"/>
  </mergeCells>
  <phoneticPr fontId="8" type="noConversion"/>
  <conditionalFormatting sqref="AH4:AH67">
    <cfRule type="cellIs" dxfId="1" priority="1" operator="lessThan">
      <formula>4</formula>
    </cfRule>
    <cfRule type="cellIs" dxfId="0" priority="2" operator="greaterThan">
      <formula>3</formula>
    </cfRule>
  </conditionalFormatting>
  <pageMargins left="0.7" right="0.7" top="0.75" bottom="0.75" header="0.3" footer="0.3"/>
  <pageSetup paperSize="9" scale="41" orientation="landscape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DOROŚLI ST</vt:lpstr>
      <vt:lpstr>DOROŚLI LA</vt:lpstr>
      <vt:lpstr>MŁODZIEŻ ST</vt:lpstr>
      <vt:lpstr>MŁODZIEŻ LA</vt:lpstr>
      <vt:lpstr>JUNIORZY STARSI ST</vt:lpstr>
      <vt:lpstr>JUNIORZY STARSI 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Tasarz</dc:creator>
  <cp:lastModifiedBy>Piotr Purchała</cp:lastModifiedBy>
  <cp:lastPrinted>2026-10-12T12:40:42Z</cp:lastPrinted>
  <dcterms:created xsi:type="dcterms:W3CDTF">2026-02-26T15:58:19Z</dcterms:created>
  <dcterms:modified xsi:type="dcterms:W3CDTF">2026-11-03T10:05:44Z</dcterms:modified>
</cp:coreProperties>
</file>